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M&amp;A\Cities &amp; Special Districts\Forms\Tax Rate Forms\2023\"/>
    </mc:Choice>
  </mc:AlternateContent>
  <xr:revisionPtr revIDLastSave="0" documentId="13_ncr:1_{4A77570E-0B2C-4341-9A00-190B1641CAFD}" xr6:coauthVersionLast="47" xr6:coauthVersionMax="47" xr10:uidLastSave="{00000000-0000-0000-0000-000000000000}"/>
  <workbookProtection workbookPassword="C614" lockStructure="1"/>
  <bookViews>
    <workbookView xWindow="28680" yWindow="-120" windowWidth="29040" windowHeight="15840" tabRatio="373" xr2:uid="{00000000-000D-0000-FFFF-FFFF00000000}"/>
  </bookViews>
  <sheets>
    <sheet name="Real" sheetId="1" r:id="rId1"/>
    <sheet name="Personal Manual" sheetId="2" r:id="rId2"/>
    <sheet name="PP Compensating" sheetId="10" r:id="rId3"/>
    <sheet name="PP 4%" sheetId="11" r:id="rId4"/>
    <sheet name="PP Sub" sheetId="12" r:id="rId5"/>
    <sheet name="Sheet13" sheetId="13" r:id="rId6"/>
    <sheet name="Sheet14" sheetId="14" r:id="rId7"/>
    <sheet name="Sheet15" sheetId="15" r:id="rId8"/>
    <sheet name="Sheet16" sheetId="16" r:id="rId9"/>
  </sheets>
  <definedNames>
    <definedName name="_xlnm.Print_Area" localSheetId="1">'Personal Manual'!$A$1:$F$57</definedName>
    <definedName name="_xlnm.Print_Area" localSheetId="3">'PP 4%'!$A$1:$F$57</definedName>
    <definedName name="_xlnm.Print_Area" localSheetId="2">'PP Compensating'!$A$1:$H$60</definedName>
    <definedName name="_xlnm.Print_Area" localSheetId="4">'PP Sub'!$A$1:$F$57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2" l="1"/>
  <c r="F52" i="12"/>
  <c r="A44" i="12"/>
  <c r="F31" i="12"/>
  <c r="F28" i="12"/>
  <c r="F17" i="12"/>
  <c r="F14" i="12"/>
  <c r="F28" i="10"/>
  <c r="F31" i="10"/>
  <c r="A44" i="10"/>
  <c r="F55" i="10"/>
  <c r="F52" i="10"/>
  <c r="F55" i="11"/>
  <c r="F52" i="11"/>
  <c r="A44" i="11"/>
  <c r="F28" i="11"/>
  <c r="F31" i="11"/>
  <c r="F17" i="11"/>
  <c r="F14" i="11"/>
  <c r="F17" i="10"/>
  <c r="F14" i="10"/>
  <c r="B4" i="12"/>
  <c r="B5" i="12"/>
  <c r="B6" i="12"/>
  <c r="B7" i="12"/>
  <c r="B8" i="12"/>
  <c r="B9" i="12"/>
  <c r="B3" i="12"/>
  <c r="B4" i="11"/>
  <c r="B5" i="11"/>
  <c r="B6" i="11"/>
  <c r="B7" i="11"/>
  <c r="B8" i="11"/>
  <c r="B9" i="11"/>
  <c r="B3" i="11"/>
  <c r="B9" i="10" l="1"/>
  <c r="B8" i="10"/>
  <c r="B7" i="10"/>
  <c r="B6" i="10"/>
  <c r="B5" i="10"/>
  <c r="B4" i="10"/>
  <c r="B3" i="10"/>
  <c r="F6" i="2"/>
  <c r="B16" i="2"/>
  <c r="F16" i="2"/>
  <c r="F9" i="2"/>
  <c r="B27" i="2"/>
  <c r="D27" i="2"/>
  <c r="F27" i="2"/>
  <c r="B33" i="2"/>
  <c r="F8" i="2"/>
  <c r="B30" i="2"/>
  <c r="F4" i="2"/>
  <c r="D30" i="2"/>
  <c r="F30" i="2"/>
  <c r="D15" i="1"/>
  <c r="B15" i="1"/>
  <c r="F15" i="1"/>
  <c r="B18" i="1"/>
  <c r="D18" i="1"/>
  <c r="F20" i="1"/>
  <c r="F18" i="1"/>
  <c r="F7" i="2"/>
  <c r="B13" i="2"/>
  <c r="D13" i="2"/>
  <c r="F13" i="2"/>
  <c r="B19" i="2"/>
  <c r="F3" i="2"/>
  <c r="D16" i="2"/>
  <c r="F44" i="2"/>
  <c r="F9" i="11"/>
  <c r="B27" i="11"/>
  <c r="D54" i="11"/>
  <c r="F7" i="11"/>
  <c r="B13" i="11"/>
  <c r="F8" i="11"/>
  <c r="B30" i="11"/>
  <c r="F4" i="11"/>
  <c r="D30" i="11"/>
  <c r="F30" i="11"/>
  <c r="F6" i="11"/>
  <c r="B16" i="11"/>
  <c r="F3" i="11"/>
  <c r="D16" i="11"/>
  <c r="F16" i="11"/>
  <c r="B40" i="1"/>
  <c r="D43" i="1"/>
  <c r="B26" i="1"/>
  <c r="D26" i="1"/>
  <c r="B29" i="1"/>
  <c r="D29" i="1"/>
  <c r="F29" i="1"/>
  <c r="F32" i="1"/>
  <c r="B35" i="1"/>
  <c r="F37" i="1"/>
  <c r="F35" i="1"/>
  <c r="D35" i="1"/>
  <c r="F9" i="10"/>
  <c r="D54" i="10"/>
  <c r="F7" i="10"/>
  <c r="B13" i="10"/>
  <c r="F8" i="10"/>
  <c r="B30" i="10"/>
  <c r="F4" i="10"/>
  <c r="D30" i="10"/>
  <c r="F30" i="10"/>
  <c r="F6" i="10"/>
  <c r="B16" i="10"/>
  <c r="F3" i="10"/>
  <c r="D16" i="10"/>
  <c r="F16" i="10"/>
  <c r="F9" i="12"/>
  <c r="D54" i="12"/>
  <c r="F7" i="12"/>
  <c r="B13" i="12"/>
  <c r="F8" i="12"/>
  <c r="B30" i="12"/>
  <c r="F4" i="12"/>
  <c r="D30" i="12"/>
  <c r="F30" i="12"/>
  <c r="F6" i="12"/>
  <c r="B16" i="12"/>
  <c r="F3" i="12"/>
  <c r="D16" i="12"/>
  <c r="F16" i="12"/>
  <c r="F48" i="1"/>
  <c r="B23" i="1"/>
  <c r="B27" i="10"/>
  <c r="D54" i="2"/>
  <c r="F26" i="1"/>
  <c r="B27" i="12"/>
  <c r="D40" i="1"/>
  <c r="F40" i="1"/>
  <c r="F5" i="12"/>
  <c r="D36" i="12"/>
  <c r="B51" i="12"/>
  <c r="D33" i="12"/>
  <c r="D36" i="10"/>
  <c r="B51" i="10"/>
  <c r="D33" i="10"/>
  <c r="D36" i="2"/>
  <c r="B51" i="2"/>
  <c r="D33" i="2"/>
  <c r="F33" i="2"/>
  <c r="B36" i="2"/>
  <c r="F36" i="2"/>
  <c r="D33" i="11"/>
  <c r="D36" i="11"/>
  <c r="B51" i="11"/>
  <c r="D22" i="12"/>
  <c r="D19" i="12"/>
  <c r="D22" i="2"/>
  <c r="D19" i="2"/>
  <c r="F19" i="2"/>
  <c r="B22" i="2"/>
  <c r="F22" i="2"/>
  <c r="F5" i="10"/>
  <c r="D23" i="1"/>
  <c r="F23" i="1"/>
  <c r="D19" i="10"/>
  <c r="D22" i="10"/>
  <c r="D19" i="11"/>
  <c r="D22" i="11"/>
  <c r="B48" i="2"/>
  <c r="B42" i="2"/>
  <c r="F48" i="2"/>
  <c r="F42" i="2"/>
  <c r="D51" i="2"/>
  <c r="F51" i="2"/>
  <c r="B54" i="2"/>
  <c r="F54" i="2"/>
  <c r="F44" i="10"/>
  <c r="D27" i="10"/>
  <c r="F27" i="10"/>
  <c r="B33" i="10"/>
  <c r="F33" i="10"/>
  <c r="B36" i="10"/>
  <c r="F36" i="10"/>
  <c r="D13" i="10"/>
  <c r="F13" i="10"/>
  <c r="B19" i="10"/>
  <c r="F19" i="10"/>
  <c r="B22" i="10"/>
  <c r="F22" i="10"/>
  <c r="D27" i="12"/>
  <c r="F27" i="12"/>
  <c r="B33" i="12"/>
  <c r="F33" i="12"/>
  <c r="B36" i="12"/>
  <c r="F36" i="12"/>
  <c r="D13" i="12"/>
  <c r="F13" i="12"/>
  <c r="B19" i="12"/>
  <c r="F19" i="12"/>
  <c r="B22" i="12"/>
  <c r="F22" i="12"/>
  <c r="F44" i="12"/>
  <c r="B43" i="1"/>
  <c r="F45" i="1"/>
  <c r="F43" i="1"/>
  <c r="F5" i="11"/>
  <c r="F44" i="11"/>
  <c r="D27" i="11"/>
  <c r="F27" i="11"/>
  <c r="B33" i="11"/>
  <c r="F33" i="11"/>
  <c r="B36" i="11"/>
  <c r="F36" i="11"/>
  <c r="D13" i="11"/>
  <c r="F13" i="11"/>
  <c r="B19" i="11"/>
  <c r="F19" i="11"/>
  <c r="B22" i="11"/>
  <c r="F22" i="11"/>
  <c r="B48" i="12"/>
  <c r="B42" i="12"/>
  <c r="F48" i="12"/>
  <c r="F42" i="12"/>
  <c r="D51" i="12"/>
  <c r="F51" i="12"/>
  <c r="B54" i="12"/>
  <c r="F54" i="12"/>
  <c r="F42" i="10"/>
  <c r="D51" i="10"/>
  <c r="F51" i="10"/>
  <c r="B54" i="10"/>
  <c r="F54" i="10"/>
  <c r="F48" i="10"/>
  <c r="B42" i="10"/>
  <c r="B48" i="10"/>
  <c r="B48" i="11"/>
  <c r="B42" i="11"/>
  <c r="F42" i="11"/>
  <c r="D51" i="11"/>
  <c r="F51" i="11"/>
  <c r="B54" i="11"/>
  <c r="F54" i="11"/>
  <c r="F48" i="11"/>
</calcChain>
</file>

<file path=xl/sharedStrings.xml><?xml version="1.0" encoding="utf-8"?>
<sst xmlns="http://schemas.openxmlformats.org/spreadsheetml/2006/main" count="360" uniqueCount="95">
  <si>
    <t>1.</t>
  </si>
  <si>
    <t>2.</t>
  </si>
  <si>
    <t>3.</t>
  </si>
  <si>
    <t xml:space="preserve"> </t>
  </si>
  <si>
    <t>4.</t>
  </si>
  <si>
    <t>5.</t>
  </si>
  <si>
    <t>6.</t>
  </si>
  <si>
    <t>7.</t>
  </si>
  <si>
    <t>8.</t>
  </si>
  <si>
    <t>9.</t>
  </si>
  <si>
    <t>I.</t>
  </si>
  <si>
    <t>/ 100 X</t>
  </si>
  <si>
    <t>is</t>
  </si>
  <si>
    <t>A</t>
  </si>
  <si>
    <t>div by</t>
  </si>
  <si>
    <t>X 100</t>
  </si>
  <si>
    <t>6 minus 7</t>
  </si>
  <si>
    <t>Rate I (round up)</t>
  </si>
  <si>
    <t>Rate I</t>
  </si>
  <si>
    <t xml:space="preserve">/ </t>
  </si>
  <si>
    <t>X 100 =</t>
  </si>
  <si>
    <t>Substitute for Rate I (Round Up)</t>
  </si>
  <si>
    <t xml:space="preserve">is </t>
  </si>
  <si>
    <t>Rate I or sub rate</t>
  </si>
  <si>
    <t>B</t>
  </si>
  <si>
    <t>X 1.04/</t>
  </si>
  <si>
    <t xml:space="preserve"> X 100 is</t>
  </si>
  <si>
    <t>Rate II (Round Down)</t>
  </si>
  <si>
    <t>Motor Vehicle</t>
  </si>
  <si>
    <t>&amp;</t>
  </si>
  <si>
    <t>Watercraft:</t>
  </si>
  <si>
    <t>X</t>
  </si>
  <si>
    <t>/100=</t>
  </si>
  <si>
    <t>Stage One:</t>
  </si>
  <si>
    <t>3</t>
  </si>
  <si>
    <t>minus</t>
  </si>
  <si>
    <t>Stage Two:</t>
  </si>
  <si>
    <t>6</t>
  </si>
  <si>
    <t>2</t>
  </si>
  <si>
    <t>E</t>
  </si>
  <si>
    <t>F</t>
  </si>
  <si>
    <t>C</t>
  </si>
  <si>
    <r>
      <t xml:space="preserve">C </t>
    </r>
    <r>
      <rPr>
        <i/>
        <sz val="7"/>
        <rFont val="Arial"/>
        <family val="2"/>
      </rPr>
      <t>(Revenue increase over prior year)</t>
    </r>
  </si>
  <si>
    <r>
      <t>D</t>
    </r>
    <r>
      <rPr>
        <i/>
        <sz val="7"/>
        <rFont val="Arial"/>
        <family val="2"/>
      </rPr>
      <t>(Revenue % increase over prior year)</t>
    </r>
  </si>
  <si>
    <t>/</t>
  </si>
  <si>
    <t>G</t>
  </si>
  <si>
    <r>
      <t>G</t>
    </r>
    <r>
      <rPr>
        <i/>
        <sz val="7"/>
        <rFont val="Arial"/>
        <family val="2"/>
      </rPr>
      <t>(Revenue increase over prior year)</t>
    </r>
  </si>
  <si>
    <r>
      <t>H</t>
    </r>
    <r>
      <rPr>
        <i/>
        <sz val="7"/>
        <rFont val="Arial"/>
        <family val="2"/>
      </rPr>
      <t>(Revenue % increase over prior year)</t>
    </r>
  </si>
  <si>
    <t>Stage Three:</t>
  </si>
  <si>
    <t>Option 1:</t>
  </si>
  <si>
    <t>If</t>
  </si>
  <si>
    <t>H</t>
  </si>
  <si>
    <t>is = to or greater than</t>
  </si>
  <si>
    <t>D</t>
  </si>
  <si>
    <t>Option 2:</t>
  </si>
  <si>
    <t>is less than</t>
  </si>
  <si>
    <t xml:space="preserve">Option 2 may be utilized.   </t>
  </si>
  <si>
    <t>x</t>
  </si>
  <si>
    <t>D = +1.0</t>
  </si>
  <si>
    <t>J</t>
  </si>
  <si>
    <t>x 100=</t>
  </si>
  <si>
    <t>The district may levy a rate less than the real property tax rate.</t>
  </si>
  <si>
    <t>MV &amp; Watercraft Rate</t>
  </si>
  <si>
    <t>Revenue Produced</t>
  </si>
  <si>
    <t>II: Rate allowing 4%  Increase in Revenue from real property (KRS 132.027(3)):</t>
  </si>
  <si>
    <t>MV &amp; Watercraft rates must be submitted to the Revenue Cabinet by October 1 (maximum rate is the rate that could have been levied in 1983.</t>
  </si>
  <si>
    <t>Total 2022 Revenue</t>
  </si>
  <si>
    <t>2022 Actual Tax Rate (per $100) Real Property</t>
  </si>
  <si>
    <t>2022 Actual Tax Rate (per $100) Personal Property</t>
  </si>
  <si>
    <t>2023 Actual Tax Rate (per$100) Real Property</t>
  </si>
  <si>
    <t>2022 Real Property Subject to Rate (col 1, F, H)</t>
  </si>
  <si>
    <t>2023 Real Property Subject to Rate (col 3, F, H)</t>
  </si>
  <si>
    <t xml:space="preserve">2022 Personal Property Subject to Rate (Col 1, G, I, J) </t>
  </si>
  <si>
    <t>2023 Personal Property Subject to Rate (Col 3, G, I J)</t>
  </si>
  <si>
    <t>A 2023 RE Revenue</t>
  </si>
  <si>
    <t>B 2022 RE Revenue</t>
  </si>
  <si>
    <t>E 2023 PP Revenue</t>
  </si>
  <si>
    <t>F 2022 PP Revenue</t>
  </si>
  <si>
    <t>The maximum personal tax rate for 2023 is</t>
  </si>
  <si>
    <t>J (2023 Revenue $ Max PP)</t>
  </si>
  <si>
    <t>Maximum 2023 PP Rate</t>
  </si>
  <si>
    <t>2022 Total Property Subject to Rate ( A)</t>
  </si>
  <si>
    <t>2023 Total Property Subject to Rate (E)</t>
  </si>
  <si>
    <t>2023 New Property (KRS 132.010) (Net new  PVA + PS)</t>
  </si>
  <si>
    <t>2022 Personal Property Subject to Rate (Col 1, G, I, J)</t>
  </si>
  <si>
    <t>Compensating Rate for 2023 (KRS 132.010(6)):</t>
  </si>
  <si>
    <t>A (2022 Real Property Revenue)</t>
  </si>
  <si>
    <t>Check for minimum revenue limit on compensating rate for 2022 (KRS 132.010 6)):</t>
  </si>
  <si>
    <t>Total 2023 Revenue</t>
  </si>
  <si>
    <t>2022 Revenue (R.P.)</t>
  </si>
  <si>
    <t>2022 Revenue (P.P.)</t>
  </si>
  <si>
    <t>Grand Total 2022 Revenue</t>
  </si>
  <si>
    <t>Special Taxing District Real Property Tax Calculation Worksheet</t>
  </si>
  <si>
    <t>Special Taxing District Personal Property Tax Rate Calculation Worksheet</t>
  </si>
  <si>
    <t>MV &amp; Watercraft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</si>
</sst>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0.0000%"/>
    <numFmt numFmtId="166" formatCode=".0000000000"/>
    <numFmt numFmtId="167" formatCode=".000"/>
    <numFmt numFmtId="168" formatCode=".0000"/>
    <numFmt numFmtId="169" formatCode="0.0000"/>
    <numFmt numFmtId="170" formatCode="&quot;$&quot;#,##0"/>
    <numFmt numFmtId="171" formatCode="_(* #,##0.0000_);_(* \(#,##0.0000\);_(* &quot;-&quot;????_);_(@_)"/>
    <numFmt numFmtId="172" formatCode="0.000"/>
    <numFmt numFmtId="173" formatCode=".0000000"/>
  </numFmts>
  <fonts count="25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4" tint="-0.499984740745262"/>
      <name val="Caveat"/>
    </font>
    <font>
      <u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4" fontId="0" fillId="0" borderId="0" xfId="2" applyFont="1"/>
    <xf numFmtId="49" fontId="0" fillId="0" borderId="0" xfId="2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44" fontId="1" fillId="0" borderId="0" xfId="2" applyFont="1"/>
    <xf numFmtId="44" fontId="0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4" fillId="0" borderId="0" xfId="0" applyFont="1"/>
    <xf numFmtId="167" fontId="0" fillId="0" borderId="1" xfId="4" applyNumberFormat="1" applyFont="1" applyBorder="1"/>
    <xf numFmtId="167" fontId="0" fillId="0" borderId="1" xfId="2" applyNumberFormat="1" applyFont="1" applyBorder="1"/>
    <xf numFmtId="167" fontId="0" fillId="0" borderId="1" xfId="0" applyNumberFormat="1" applyBorder="1"/>
    <xf numFmtId="167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49" fontId="2" fillId="0" borderId="0" xfId="2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4" fontId="2" fillId="0" borderId="0" xfId="2" applyFont="1" applyAlignment="1">
      <alignment horizontal="center"/>
    </xf>
    <xf numFmtId="16" fontId="2" fillId="0" borderId="0" xfId="0" applyNumberFormat="1" applyFont="1" applyAlignment="1">
      <alignment horizontal="center"/>
    </xf>
    <xf numFmtId="166" fontId="0" fillId="0" borderId="0" xfId="0" applyNumberFormat="1" applyBorder="1"/>
    <xf numFmtId="168" fontId="1" fillId="0" borderId="1" xfId="0" applyNumberFormat="1" applyFont="1" applyBorder="1"/>
    <xf numFmtId="168" fontId="0" fillId="0" borderId="1" xfId="2" applyNumberFormat="1" applyFont="1" applyBorder="1"/>
    <xf numFmtId="44" fontId="6" fillId="0" borderId="0" xfId="2" applyFont="1"/>
    <xf numFmtId="0" fontId="7" fillId="0" borderId="0" xfId="0" applyFont="1"/>
    <xf numFmtId="0" fontId="1" fillId="0" borderId="0" xfId="0" applyFont="1" applyAlignment="1">
      <alignment horizontal="left"/>
    </xf>
    <xf numFmtId="164" fontId="1" fillId="0" borderId="1" xfId="2" applyNumberFormat="1" applyFont="1" applyBorder="1"/>
    <xf numFmtId="164" fontId="0" fillId="0" borderId="1" xfId="2" applyNumberFormat="1" applyFont="1" applyBorder="1"/>
    <xf numFmtId="164" fontId="0" fillId="0" borderId="1" xfId="1" applyNumberFormat="1" applyFont="1" applyBorder="1"/>
    <xf numFmtId="164" fontId="0" fillId="0" borderId="1" xfId="0" applyNumberFormat="1" applyBorder="1"/>
    <xf numFmtId="170" fontId="9" fillId="0" borderId="1" xfId="0" applyNumberFormat="1" applyFont="1" applyBorder="1"/>
    <xf numFmtId="0" fontId="2" fillId="0" borderId="0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2" fillId="0" borderId="0" xfId="0" applyNumberFormat="1" applyFont="1"/>
    <xf numFmtId="49" fontId="9" fillId="0" borderId="0" xfId="0" applyNumberFormat="1" applyFont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12" fillId="0" borderId="0" xfId="0" applyNumberFormat="1" applyFont="1"/>
    <xf numFmtId="49" fontId="12" fillId="0" borderId="0" xfId="0" applyNumberFormat="1" applyFont="1" applyAlignment="1">
      <alignment horizontal="center"/>
    </xf>
    <xf numFmtId="170" fontId="12" fillId="0" borderId="1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71" fontId="12" fillId="0" borderId="1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170" fontId="0" fillId="0" borderId="1" xfId="2" applyNumberFormat="1" applyFont="1" applyBorder="1"/>
    <xf numFmtId="168" fontId="9" fillId="0" borderId="1" xfId="0" applyNumberFormat="1" applyFont="1" applyBorder="1"/>
    <xf numFmtId="169" fontId="0" fillId="0" borderId="1" xfId="0" applyNumberFormat="1" applyBorder="1"/>
    <xf numFmtId="164" fontId="0" fillId="0" borderId="1" xfId="2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173" fontId="9" fillId="0" borderId="1" xfId="0" applyNumberFormat="1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0" fillId="0" borderId="1" xfId="2" applyNumberFormat="1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8" fontId="9" fillId="0" borderId="1" xfId="0" applyNumberFormat="1" applyFont="1" applyBorder="1" applyAlignment="1" applyProtection="1">
      <alignment horizontal="center"/>
      <protection locked="0"/>
    </xf>
    <xf numFmtId="170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8" fontId="1" fillId="0" borderId="1" xfId="0" applyNumberFormat="1" applyFont="1" applyBorder="1" applyProtection="1">
      <protection locked="0"/>
    </xf>
    <xf numFmtId="164" fontId="1" fillId="0" borderId="1" xfId="2" applyNumberFormat="1" applyFont="1" applyBorder="1" applyProtection="1"/>
    <xf numFmtId="164" fontId="0" fillId="0" borderId="1" xfId="2" applyNumberFormat="1" applyFont="1" applyBorder="1" applyProtection="1"/>
    <xf numFmtId="168" fontId="1" fillId="0" borderId="1" xfId="0" applyNumberFormat="1" applyFont="1" applyBorder="1" applyProtection="1"/>
    <xf numFmtId="3" fontId="0" fillId="0" borderId="1" xfId="0" applyNumberFormat="1" applyBorder="1" applyProtection="1">
      <protection locked="0"/>
    </xf>
    <xf numFmtId="172" fontId="0" fillId="0" borderId="1" xfId="1" applyNumberFormat="1" applyFont="1" applyBorder="1" applyProtection="1">
      <protection locked="0"/>
    </xf>
    <xf numFmtId="168" fontId="1" fillId="0" borderId="1" xfId="0" applyNumberFormat="1" applyFont="1" applyBorder="1" applyAlignment="1" applyProtection="1">
      <alignment horizontal="right"/>
      <protection locked="0"/>
    </xf>
    <xf numFmtId="41" fontId="8" fillId="0" borderId="1" xfId="2" applyNumberFormat="1" applyFont="1" applyBorder="1" applyProtection="1">
      <protection locked="0"/>
    </xf>
    <xf numFmtId="41" fontId="1" fillId="0" borderId="1" xfId="2" applyNumberFormat="1" applyFont="1" applyBorder="1" applyProtection="1">
      <protection locked="0"/>
    </xf>
    <xf numFmtId="41" fontId="3" fillId="0" borderId="1" xfId="2" applyNumberFormat="1" applyBorder="1" applyProtection="1">
      <protection locked="0"/>
    </xf>
    <xf numFmtId="170" fontId="0" fillId="0" borderId="1" xfId="0" applyNumberFormat="1" applyBorder="1"/>
    <xf numFmtId="170" fontId="12" fillId="0" borderId="1" xfId="0" applyNumberFormat="1" applyFont="1" applyBorder="1"/>
    <xf numFmtId="173" fontId="12" fillId="0" borderId="1" xfId="0" applyNumberFormat="1" applyFont="1" applyBorder="1" applyAlignment="1">
      <alignment horizontal="center"/>
    </xf>
    <xf numFmtId="173" fontId="12" fillId="0" borderId="1" xfId="0" applyNumberFormat="1" applyFont="1" applyBorder="1"/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41" fontId="1" fillId="0" borderId="1" xfId="0" applyNumberFormat="1" applyFont="1" applyBorder="1" applyProtection="1">
      <protection locked="0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0" xfId="3" applyFont="1" applyAlignment="1">
      <alignment vertical="center"/>
    </xf>
    <xf numFmtId="0" fontId="0" fillId="0" borderId="0" xfId="0" applyAlignment="1"/>
    <xf numFmtId="49" fontId="12" fillId="0" borderId="0" xfId="0" applyNumberFormat="1" applyFont="1" applyAlignment="1"/>
    <xf numFmtId="49" fontId="3" fillId="0" borderId="0" xfId="0" applyNumberFormat="1" applyFont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/>
    </xf>
    <xf numFmtId="172" fontId="0" fillId="0" borderId="0" xfId="0" applyNumberFormat="1" applyFill="1" applyBorder="1"/>
    <xf numFmtId="170" fontId="0" fillId="0" borderId="0" xfId="0" applyNumberFormat="1" applyFill="1" applyBorder="1"/>
    <xf numFmtId="0" fontId="21" fillId="0" borderId="0" xfId="0" quotePrefix="1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2" fillId="0" borderId="0" xfId="0" quotePrefix="1" applyFont="1" applyAlignment="1">
      <alignment vertical="top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Alignme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51"/>
  <sheetViews>
    <sheetView showZeros="0" tabSelected="1" view="pageLayout" zoomScaleNormal="100" workbookViewId="0">
      <selection activeCell="B53" sqref="B53"/>
    </sheetView>
  </sheetViews>
  <sheetFormatPr defaultRowHeight="12.75" x14ac:dyDescent="0.2"/>
  <cols>
    <col min="1" max="1" width="3.140625" style="2" customWidth="1"/>
    <col min="2" max="2" width="17.28515625" customWidth="1"/>
    <col min="3" max="3" width="7.28515625" customWidth="1"/>
    <col min="4" max="4" width="21.85546875" style="4" customWidth="1"/>
    <col min="5" max="5" width="7.7109375" style="2" customWidth="1"/>
    <col min="6" max="6" width="24.42578125" customWidth="1"/>
  </cols>
  <sheetData>
    <row r="1" spans="1:6" ht="15.75" x14ac:dyDescent="0.25">
      <c r="A1" s="94" t="s">
        <v>92</v>
      </c>
      <c r="D1" s="27"/>
      <c r="E1" s="3"/>
      <c r="F1" s="28"/>
    </row>
    <row r="2" spans="1:6" ht="11.25" customHeight="1" x14ac:dyDescent="0.2">
      <c r="E2" s="3"/>
    </row>
    <row r="3" spans="1:6" x14ac:dyDescent="0.2">
      <c r="A3" s="3" t="s">
        <v>0</v>
      </c>
      <c r="B3" s="86" t="s">
        <v>67</v>
      </c>
      <c r="E3" s="3"/>
      <c r="F3" s="69"/>
    </row>
    <row r="4" spans="1:6" x14ac:dyDescent="0.2">
      <c r="A4" s="3" t="s">
        <v>1</v>
      </c>
      <c r="B4" s="86" t="s">
        <v>68</v>
      </c>
      <c r="E4" s="3"/>
      <c r="F4" s="75"/>
    </row>
    <row r="5" spans="1:6" x14ac:dyDescent="0.2">
      <c r="A5" s="3" t="s">
        <v>2</v>
      </c>
      <c r="B5" s="86" t="s">
        <v>81</v>
      </c>
      <c r="E5" s="3" t="s">
        <v>3</v>
      </c>
      <c r="F5" s="76"/>
    </row>
    <row r="6" spans="1:6" x14ac:dyDescent="0.2">
      <c r="A6" s="3" t="s">
        <v>4</v>
      </c>
      <c r="B6" s="86" t="s">
        <v>70</v>
      </c>
      <c r="E6" s="3" t="s">
        <v>3</v>
      </c>
      <c r="F6" s="87"/>
    </row>
    <row r="7" spans="1:6" x14ac:dyDescent="0.2">
      <c r="A7" s="3" t="s">
        <v>5</v>
      </c>
      <c r="B7" s="86" t="s">
        <v>82</v>
      </c>
      <c r="E7" s="3" t="s">
        <v>3</v>
      </c>
      <c r="F7" s="76"/>
    </row>
    <row r="8" spans="1:6" x14ac:dyDescent="0.2">
      <c r="A8" s="3" t="s">
        <v>6</v>
      </c>
      <c r="B8" s="86" t="s">
        <v>71</v>
      </c>
      <c r="E8" s="3"/>
      <c r="F8" s="87"/>
    </row>
    <row r="9" spans="1:6" x14ac:dyDescent="0.2">
      <c r="A9" s="3" t="s">
        <v>7</v>
      </c>
      <c r="B9" s="86" t="s">
        <v>83</v>
      </c>
      <c r="E9" s="3"/>
      <c r="F9" s="78"/>
    </row>
    <row r="10" spans="1:6" x14ac:dyDescent="0.2">
      <c r="A10" s="3" t="s">
        <v>8</v>
      </c>
      <c r="B10" s="86" t="s">
        <v>84</v>
      </c>
      <c r="E10" s="3"/>
      <c r="F10" s="77"/>
    </row>
    <row r="11" spans="1:6" x14ac:dyDescent="0.2">
      <c r="A11" s="3" t="s">
        <v>9</v>
      </c>
      <c r="B11" s="86" t="s">
        <v>73</v>
      </c>
      <c r="E11" s="3"/>
      <c r="F11" s="77"/>
    </row>
    <row r="12" spans="1:6" x14ac:dyDescent="0.2">
      <c r="A12" s="3" t="s">
        <v>3</v>
      </c>
      <c r="E12" s="3"/>
    </row>
    <row r="13" spans="1:6" x14ac:dyDescent="0.2">
      <c r="A13" s="6" t="s">
        <v>10</v>
      </c>
      <c r="B13" s="52" t="s">
        <v>85</v>
      </c>
      <c r="C13" s="7"/>
      <c r="D13" s="8"/>
      <c r="E13" s="3"/>
    </row>
    <row r="14" spans="1:6" x14ac:dyDescent="0.2">
      <c r="A14" s="3"/>
      <c r="E14" s="3"/>
    </row>
    <row r="15" spans="1:6" x14ac:dyDescent="0.2">
      <c r="A15" s="3"/>
      <c r="B15" s="31">
        <f>SUM(F6)</f>
        <v>0</v>
      </c>
      <c r="C15" t="s">
        <v>11</v>
      </c>
      <c r="D15" s="26">
        <f>SUM(F3)</f>
        <v>0</v>
      </c>
      <c r="E15" s="3" t="s">
        <v>12</v>
      </c>
      <c r="F15" s="31">
        <f>SUM(B15)/100*D15</f>
        <v>0</v>
      </c>
    </row>
    <row r="16" spans="1:6" x14ac:dyDescent="0.2">
      <c r="B16" s="17">
        <v>4</v>
      </c>
      <c r="C16" s="18"/>
      <c r="D16" s="20">
        <v>1</v>
      </c>
      <c r="E16" s="21"/>
      <c r="F16" s="83" t="s">
        <v>86</v>
      </c>
    </row>
    <row r="17" spans="1:6" x14ac:dyDescent="0.2">
      <c r="E17" s="3"/>
    </row>
    <row r="18" spans="1:6" x14ac:dyDescent="0.2">
      <c r="B18" s="32">
        <f>SUM(F15)</f>
        <v>0</v>
      </c>
      <c r="C18" s="2" t="s">
        <v>14</v>
      </c>
      <c r="D18" s="31">
        <f>SUM(F8-F9)</f>
        <v>0</v>
      </c>
      <c r="E18" s="3" t="s">
        <v>15</v>
      </c>
      <c r="F18" s="16" t="e">
        <f>ROUNDUP(F20,3)</f>
        <v>#DIV/0!</v>
      </c>
    </row>
    <row r="19" spans="1:6" x14ac:dyDescent="0.2">
      <c r="B19" s="17" t="s">
        <v>13</v>
      </c>
      <c r="C19" s="18"/>
      <c r="D19" s="23" t="s">
        <v>16</v>
      </c>
      <c r="E19" s="21"/>
      <c r="F19" s="17" t="s">
        <v>17</v>
      </c>
    </row>
    <row r="20" spans="1:6" x14ac:dyDescent="0.2">
      <c r="E20" s="3"/>
      <c r="F20" s="1" t="e">
        <f>SUM(B18)/D18*100</f>
        <v>#DIV/0!</v>
      </c>
    </row>
    <row r="21" spans="1:6" x14ac:dyDescent="0.2">
      <c r="B21" s="12" t="s">
        <v>87</v>
      </c>
      <c r="E21" s="3"/>
    </row>
    <row r="22" spans="1:6" x14ac:dyDescent="0.2">
      <c r="E22" s="3"/>
    </row>
    <row r="23" spans="1:6" x14ac:dyDescent="0.2">
      <c r="B23" s="31">
        <f>SUM(F7)</f>
        <v>0</v>
      </c>
      <c r="C23" t="s">
        <v>11</v>
      </c>
      <c r="D23" s="13" t="e">
        <f>SUM(F18)</f>
        <v>#DIV/0!</v>
      </c>
      <c r="E23" s="3" t="s">
        <v>12</v>
      </c>
      <c r="F23" s="30" t="e">
        <f>SUM(B23/100)*D23</f>
        <v>#DIV/0!</v>
      </c>
    </row>
    <row r="24" spans="1:6" x14ac:dyDescent="0.2">
      <c r="B24" s="17">
        <v>5</v>
      </c>
      <c r="C24" s="18"/>
      <c r="D24" s="22" t="s">
        <v>18</v>
      </c>
      <c r="E24" s="21"/>
      <c r="F24" s="84" t="s">
        <v>88</v>
      </c>
    </row>
    <row r="25" spans="1:6" x14ac:dyDescent="0.2">
      <c r="B25" s="1"/>
      <c r="D25" s="9"/>
      <c r="E25" s="3"/>
      <c r="F25" s="1"/>
    </row>
    <row r="26" spans="1:6" x14ac:dyDescent="0.2">
      <c r="B26" s="31">
        <f>SUM(F6)</f>
        <v>0</v>
      </c>
      <c r="C26" t="s">
        <v>11</v>
      </c>
      <c r="D26" s="14">
        <f>SUM(F3)</f>
        <v>0</v>
      </c>
      <c r="E26" s="3" t="s">
        <v>12</v>
      </c>
      <c r="F26" s="31">
        <f>B26/100*D26</f>
        <v>0</v>
      </c>
    </row>
    <row r="27" spans="1:6" x14ac:dyDescent="0.2">
      <c r="B27" s="17">
        <v>4</v>
      </c>
      <c r="C27" s="18"/>
      <c r="D27" s="20">
        <v>1</v>
      </c>
      <c r="E27" s="21"/>
      <c r="F27" s="83" t="s">
        <v>89</v>
      </c>
    </row>
    <row r="28" spans="1:6" x14ac:dyDescent="0.2">
      <c r="B28" s="1"/>
      <c r="D28" s="5"/>
      <c r="E28" s="3"/>
      <c r="F28" s="1"/>
    </row>
    <row r="29" spans="1:6" x14ac:dyDescent="0.2">
      <c r="B29" s="31">
        <f>SUM(F10)</f>
        <v>0</v>
      </c>
      <c r="C29" t="s">
        <v>11</v>
      </c>
      <c r="D29" s="14">
        <f>SUM(F4)</f>
        <v>0</v>
      </c>
      <c r="E29" s="3" t="s">
        <v>12</v>
      </c>
      <c r="F29" s="31">
        <f>B29/100*D29</f>
        <v>0</v>
      </c>
    </row>
    <row r="30" spans="1:6" x14ac:dyDescent="0.2">
      <c r="B30" s="17">
        <v>8</v>
      </c>
      <c r="C30" s="18"/>
      <c r="D30" s="20">
        <v>2</v>
      </c>
      <c r="E30" s="21"/>
      <c r="F30" s="83" t="s">
        <v>90</v>
      </c>
    </row>
    <row r="31" spans="1:6" x14ac:dyDescent="0.2">
      <c r="A31"/>
      <c r="D31"/>
      <c r="E31" s="1"/>
    </row>
    <row r="32" spans="1:6" x14ac:dyDescent="0.2">
      <c r="A32"/>
      <c r="D32" s="111"/>
      <c r="E32" s="112"/>
      <c r="F32" s="31">
        <f>SUM(F26+F29)</f>
        <v>0</v>
      </c>
    </row>
    <row r="33" spans="1:6" x14ac:dyDescent="0.2">
      <c r="A33"/>
      <c r="D33"/>
      <c r="E33" s="1"/>
      <c r="F33" s="84" t="s">
        <v>91</v>
      </c>
    </row>
    <row r="34" spans="1:6" x14ac:dyDescent="0.2">
      <c r="A34"/>
      <c r="D34"/>
      <c r="E34" s="1"/>
    </row>
    <row r="35" spans="1:6" x14ac:dyDescent="0.2">
      <c r="A35"/>
      <c r="B35" s="33">
        <f>SUM(F32)</f>
        <v>0</v>
      </c>
      <c r="C35" s="1" t="s">
        <v>19</v>
      </c>
      <c r="D35" s="33">
        <f>SUM(F7)</f>
        <v>0</v>
      </c>
      <c r="E35" s="1" t="s">
        <v>20</v>
      </c>
      <c r="F35" s="15" t="e">
        <f>ROUNDUP(F37,3)</f>
        <v>#DIV/0!</v>
      </c>
    </row>
    <row r="36" spans="1:6" x14ac:dyDescent="0.2">
      <c r="A36"/>
      <c r="B36" s="85" t="s">
        <v>66</v>
      </c>
      <c r="C36" s="18"/>
      <c r="D36" s="17">
        <v>5</v>
      </c>
      <c r="E36" s="17"/>
      <c r="F36" s="19" t="s">
        <v>21</v>
      </c>
    </row>
    <row r="37" spans="1:6" x14ac:dyDescent="0.2">
      <c r="A37"/>
      <c r="D37"/>
      <c r="E37" s="1"/>
      <c r="F37" s="11" t="e">
        <f>SUM(B35/D35)*100</f>
        <v>#DIV/0!</v>
      </c>
    </row>
    <row r="38" spans="1:6" x14ac:dyDescent="0.2">
      <c r="A38" s="7" t="s">
        <v>64</v>
      </c>
      <c r="D38"/>
      <c r="E38" s="1"/>
    </row>
    <row r="39" spans="1:6" x14ac:dyDescent="0.2">
      <c r="A39"/>
      <c r="D39"/>
      <c r="E39" s="1"/>
    </row>
    <row r="40" spans="1:6" x14ac:dyDescent="0.2">
      <c r="A40"/>
      <c r="B40" s="33">
        <f>SUM(F8-F9)</f>
        <v>0</v>
      </c>
      <c r="C40" t="s">
        <v>11</v>
      </c>
      <c r="D40" s="15" t="e">
        <f>IF(F35&gt;F18,F35,F18)</f>
        <v>#DIV/0!</v>
      </c>
      <c r="E40" s="1" t="s">
        <v>22</v>
      </c>
      <c r="F40" s="32" t="e">
        <f>SUM(B40)/100*D40</f>
        <v>#DIV/0!</v>
      </c>
    </row>
    <row r="41" spans="1:6" x14ac:dyDescent="0.2">
      <c r="A41"/>
      <c r="B41" s="17" t="s">
        <v>16</v>
      </c>
      <c r="C41" s="17"/>
      <c r="D41" s="17" t="s">
        <v>23</v>
      </c>
      <c r="E41" s="17"/>
      <c r="F41" s="17" t="s">
        <v>24</v>
      </c>
    </row>
    <row r="42" spans="1:6" x14ac:dyDescent="0.2">
      <c r="A42"/>
      <c r="D42"/>
      <c r="E42" s="1"/>
      <c r="F42" t="s">
        <v>3</v>
      </c>
    </row>
    <row r="43" spans="1:6" x14ac:dyDescent="0.2">
      <c r="A43"/>
      <c r="B43" s="33" t="e">
        <f>SUM(F40)</f>
        <v>#DIV/0!</v>
      </c>
      <c r="C43" t="s">
        <v>25</v>
      </c>
      <c r="D43" s="33">
        <f>SUM(B40)</f>
        <v>0</v>
      </c>
      <c r="E43" s="1" t="s">
        <v>26</v>
      </c>
      <c r="F43" s="16" t="e">
        <f>ROUNDDOWN(F45,3)</f>
        <v>#DIV/0!</v>
      </c>
    </row>
    <row r="44" spans="1:6" x14ac:dyDescent="0.2">
      <c r="A44"/>
      <c r="B44" s="17" t="s">
        <v>24</v>
      </c>
      <c r="C44" s="18"/>
      <c r="D44" s="17" t="s">
        <v>16</v>
      </c>
      <c r="E44" s="17"/>
      <c r="F44" s="18" t="s">
        <v>27</v>
      </c>
    </row>
    <row r="45" spans="1:6" x14ac:dyDescent="0.2">
      <c r="A45"/>
      <c r="D45"/>
      <c r="E45" s="1"/>
      <c r="F45" s="24" t="e">
        <f>SUM(F40*1.04/D43)*100</f>
        <v>#DIV/0!</v>
      </c>
    </row>
    <row r="46" spans="1:6" x14ac:dyDescent="0.2">
      <c r="A46"/>
      <c r="D46"/>
      <c r="E46" s="1"/>
    </row>
    <row r="47" spans="1:6" x14ac:dyDescent="0.2">
      <c r="A47"/>
      <c r="B47" s="7" t="s">
        <v>28</v>
      </c>
      <c r="C47" s="10" t="s">
        <v>29</v>
      </c>
      <c r="D47" s="29" t="s">
        <v>30</v>
      </c>
      <c r="E47" s="1"/>
    </row>
    <row r="48" spans="1:6" x14ac:dyDescent="0.2">
      <c r="A48"/>
      <c r="B48" s="73"/>
      <c r="C48" s="1" t="s">
        <v>31</v>
      </c>
      <c r="D48" s="74"/>
      <c r="E48" s="1" t="s">
        <v>32</v>
      </c>
      <c r="F48" s="56">
        <f>SUM(B48*D48)/100</f>
        <v>0</v>
      </c>
    </row>
    <row r="49" spans="1:8" x14ac:dyDescent="0.2">
      <c r="A49"/>
      <c r="B49" s="55" t="s">
        <v>94</v>
      </c>
      <c r="D49" s="55" t="s">
        <v>62</v>
      </c>
      <c r="E49" s="1"/>
      <c r="F49" s="55" t="s">
        <v>63</v>
      </c>
    </row>
    <row r="50" spans="1:8" x14ac:dyDescent="0.2">
      <c r="A50" s="109" t="s">
        <v>65</v>
      </c>
      <c r="B50" s="110"/>
      <c r="C50" s="110"/>
      <c r="D50" s="110"/>
      <c r="E50" s="110"/>
      <c r="F50" s="110"/>
      <c r="G50" s="110"/>
      <c r="H50" s="110"/>
    </row>
    <row r="51" spans="1:8" x14ac:dyDescent="0.2">
      <c r="A51" s="110"/>
      <c r="B51" s="110"/>
      <c r="C51" s="110"/>
      <c r="D51" s="110"/>
      <c r="E51" s="110"/>
      <c r="F51" s="110"/>
      <c r="G51" s="110"/>
      <c r="H51" s="110"/>
    </row>
  </sheetData>
  <sheetProtection algorithmName="SHA-512" hashValue="/bcR6nMjA2+qIel1ro3H+cyb9jfKTm3vAEGcNh1eNZudmsKR6liNnFzV6AsUTkXJF3gDbe1g2KS7PipddiaEpw==" saltValue="cCcZRXJq+hNjt7nQg751zw==" spinCount="100000" sheet="1" objects="1" scenarios="1"/>
  <mergeCells count="2">
    <mergeCell ref="A50:H51"/>
    <mergeCell ref="D32:E32"/>
  </mergeCells>
  <phoneticPr fontId="15" type="noConversion"/>
  <pageMargins left="0.75" right="0.75" top="1" bottom="1" header="0.5" footer="0.5"/>
  <pageSetup scale="91" orientation="portrait" r:id="rId1"/>
  <headerFooter alignWithMargins="0">
    <oddHeader>&amp;LLF 2009EV
Rev. 07/2023&amp;C&amp;"Arial,Bold"&amp;12Real Property Tax Rate Calculation&amp;R_________________________
Entity Name</oddHeader>
    <oddFooter>&amp;CPage 1 of 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76"/>
  <sheetViews>
    <sheetView showZeros="0" view="pageLayout" zoomScaleNormal="100" workbookViewId="0">
      <selection activeCell="F3" sqref="F3"/>
    </sheetView>
  </sheetViews>
  <sheetFormatPr defaultRowHeight="12.75" x14ac:dyDescent="0.2"/>
  <cols>
    <col min="1" max="1" width="3.140625" style="2" customWidth="1"/>
    <col min="2" max="2" width="17.28515625" customWidth="1"/>
    <col min="3" max="3" width="7.28515625" style="2" customWidth="1"/>
    <col min="4" max="4" width="21.85546875" style="4" customWidth="1"/>
    <col min="5" max="5" width="7.7109375" style="2" customWidth="1"/>
    <col min="6" max="6" width="24.42578125" customWidth="1"/>
  </cols>
  <sheetData>
    <row r="1" spans="1:6" ht="15.75" x14ac:dyDescent="0.25">
      <c r="A1" s="94" t="s">
        <v>93</v>
      </c>
      <c r="D1" s="27"/>
      <c r="E1" s="3"/>
      <c r="F1" s="28"/>
    </row>
    <row r="2" spans="1:6" ht="11.25" customHeight="1" x14ac:dyDescent="0.2">
      <c r="E2" s="3"/>
    </row>
    <row r="3" spans="1:6" x14ac:dyDescent="0.2">
      <c r="A3" s="3" t="s">
        <v>0</v>
      </c>
      <c r="B3" s="86" t="s">
        <v>67</v>
      </c>
      <c r="E3" s="3"/>
      <c r="F3" s="72">
        <f>Real!F3</f>
        <v>0</v>
      </c>
    </row>
    <row r="4" spans="1:6" x14ac:dyDescent="0.2">
      <c r="A4" s="3" t="s">
        <v>1</v>
      </c>
      <c r="B4" s="86" t="s">
        <v>68</v>
      </c>
      <c r="E4" s="3"/>
      <c r="F4" s="72">
        <f>Real!F4</f>
        <v>0</v>
      </c>
    </row>
    <row r="5" spans="1:6" x14ac:dyDescent="0.2">
      <c r="A5" s="3" t="s">
        <v>2</v>
      </c>
      <c r="B5" s="86" t="s">
        <v>69</v>
      </c>
      <c r="E5" s="3" t="s">
        <v>3</v>
      </c>
      <c r="F5" s="69"/>
    </row>
    <row r="6" spans="1:6" x14ac:dyDescent="0.2">
      <c r="A6" s="3" t="s">
        <v>4</v>
      </c>
      <c r="B6" s="86" t="s">
        <v>70</v>
      </c>
      <c r="E6" s="3" t="s">
        <v>3</v>
      </c>
      <c r="F6" s="70">
        <f>Real!F6</f>
        <v>0</v>
      </c>
    </row>
    <row r="7" spans="1:6" x14ac:dyDescent="0.2">
      <c r="A7" s="3" t="s">
        <v>5</v>
      </c>
      <c r="B7" s="86" t="s">
        <v>71</v>
      </c>
      <c r="E7" s="3" t="s">
        <v>3</v>
      </c>
      <c r="F7" s="71">
        <f>Real!F8</f>
        <v>0</v>
      </c>
    </row>
    <row r="8" spans="1:6" x14ac:dyDescent="0.2">
      <c r="A8" s="3" t="s">
        <v>6</v>
      </c>
      <c r="B8" s="86" t="s">
        <v>72</v>
      </c>
      <c r="E8" s="3"/>
      <c r="F8" s="70">
        <f>Real!F10</f>
        <v>0</v>
      </c>
    </row>
    <row r="9" spans="1:6" x14ac:dyDescent="0.2">
      <c r="A9" s="3" t="s">
        <v>7</v>
      </c>
      <c r="B9" s="86" t="s">
        <v>73</v>
      </c>
      <c r="E9" s="3"/>
      <c r="F9" s="70">
        <f>Real!F11</f>
        <v>0</v>
      </c>
    </row>
    <row r="10" spans="1:6" x14ac:dyDescent="0.2">
      <c r="A10" s="3" t="s">
        <v>3</v>
      </c>
      <c r="C10" s="3"/>
      <c r="E10" s="3"/>
    </row>
    <row r="11" spans="1:6" x14ac:dyDescent="0.2">
      <c r="A11" s="6" t="s">
        <v>10</v>
      </c>
      <c r="B11" s="7" t="s">
        <v>33</v>
      </c>
      <c r="C11" s="6"/>
      <c r="D11" s="8"/>
      <c r="E11" s="3"/>
    </row>
    <row r="12" spans="1:6" x14ac:dyDescent="0.2">
      <c r="A12" s="3"/>
      <c r="C12" s="3"/>
      <c r="E12" s="3"/>
    </row>
    <row r="13" spans="1:6" x14ac:dyDescent="0.2">
      <c r="A13" s="3"/>
      <c r="B13" s="59">
        <f>SUM(F7)</f>
        <v>0</v>
      </c>
      <c r="C13" s="3" t="s">
        <v>11</v>
      </c>
      <c r="D13" s="63">
        <f>SUM(F5)</f>
        <v>0</v>
      </c>
      <c r="E13" s="3" t="s">
        <v>12</v>
      </c>
      <c r="F13" s="59">
        <f>SUM(B13)/100*D13</f>
        <v>0</v>
      </c>
    </row>
    <row r="14" spans="1:6" x14ac:dyDescent="0.2">
      <c r="B14" s="17">
        <v>5</v>
      </c>
      <c r="C14" s="21"/>
      <c r="D14" s="20" t="s">
        <v>34</v>
      </c>
      <c r="E14" s="21"/>
      <c r="F14" s="83" t="s">
        <v>74</v>
      </c>
    </row>
    <row r="15" spans="1:6" x14ac:dyDescent="0.2">
      <c r="C15" s="3"/>
      <c r="E15" s="3"/>
    </row>
    <row r="16" spans="1:6" x14ac:dyDescent="0.2">
      <c r="B16" s="32">
        <f>SUM(F6)</f>
        <v>0</v>
      </c>
      <c r="C16" s="3" t="s">
        <v>11</v>
      </c>
      <c r="D16" s="57">
        <f>SUM(F3)</f>
        <v>0</v>
      </c>
      <c r="E16" s="3" t="s">
        <v>12</v>
      </c>
      <c r="F16" s="60">
        <f>SUM(B16)/100*D16</f>
        <v>0</v>
      </c>
    </row>
    <row r="17" spans="1:6" x14ac:dyDescent="0.2">
      <c r="B17" s="17">
        <v>4</v>
      </c>
      <c r="C17" s="21"/>
      <c r="D17" s="21">
        <v>1</v>
      </c>
      <c r="E17" s="21"/>
      <c r="F17" s="83" t="s">
        <v>75</v>
      </c>
    </row>
    <row r="18" spans="1:6" x14ac:dyDescent="0.2">
      <c r="B18" s="17"/>
      <c r="C18" s="21"/>
      <c r="D18" s="21"/>
      <c r="E18" s="21"/>
      <c r="F18" s="17"/>
    </row>
    <row r="19" spans="1:6" x14ac:dyDescent="0.2">
      <c r="B19" s="36">
        <f>SUM(F13)</f>
        <v>0</v>
      </c>
      <c r="C19" s="40" t="s">
        <v>35</v>
      </c>
      <c r="D19" s="36">
        <f>SUM(F16)</f>
        <v>0</v>
      </c>
      <c r="E19" s="3" t="s">
        <v>12</v>
      </c>
      <c r="F19" s="36">
        <f>SUM(B19-D19)</f>
        <v>0</v>
      </c>
    </row>
    <row r="20" spans="1:6" x14ac:dyDescent="0.2">
      <c r="B20" s="17" t="s">
        <v>13</v>
      </c>
      <c r="C20" s="21"/>
      <c r="D20" s="21" t="s">
        <v>24</v>
      </c>
      <c r="E20" s="21"/>
      <c r="F20" s="37" t="s">
        <v>42</v>
      </c>
    </row>
    <row r="21" spans="1:6" x14ac:dyDescent="0.2">
      <c r="B21" s="17"/>
      <c r="C21" s="21"/>
      <c r="D21" s="21"/>
      <c r="E21" s="21"/>
      <c r="F21" s="35"/>
    </row>
    <row r="22" spans="1:6" x14ac:dyDescent="0.2">
      <c r="B22" s="36">
        <f>SUM(F19)</f>
        <v>0</v>
      </c>
      <c r="C22" s="21" t="s">
        <v>44</v>
      </c>
      <c r="D22" s="36">
        <f>SUM(F16)</f>
        <v>0</v>
      </c>
      <c r="E22" s="21"/>
      <c r="F22" s="61" t="e">
        <f>SUM(B22/D22)</f>
        <v>#DIV/0!</v>
      </c>
    </row>
    <row r="23" spans="1:6" x14ac:dyDescent="0.2">
      <c r="B23" s="17" t="s">
        <v>41</v>
      </c>
      <c r="C23" s="39"/>
      <c r="D23" s="21" t="s">
        <v>24</v>
      </c>
      <c r="E23" s="21"/>
      <c r="F23" s="35" t="s">
        <v>43</v>
      </c>
    </row>
    <row r="24" spans="1:6" x14ac:dyDescent="0.2">
      <c r="B24" s="17"/>
      <c r="C24" s="39"/>
      <c r="D24" s="21"/>
      <c r="E24" s="21"/>
      <c r="F24" s="35"/>
    </row>
    <row r="25" spans="1:6" x14ac:dyDescent="0.2">
      <c r="A25" s="6" t="s">
        <v>1</v>
      </c>
      <c r="B25" s="7" t="s">
        <v>36</v>
      </c>
      <c r="C25" s="39"/>
      <c r="D25" s="21"/>
      <c r="E25" s="21"/>
      <c r="F25" s="35"/>
    </row>
    <row r="26" spans="1:6" x14ac:dyDescent="0.2">
      <c r="B26" s="17"/>
      <c r="C26" s="39"/>
      <c r="D26" s="21"/>
      <c r="E26" s="21"/>
      <c r="F26" s="35"/>
    </row>
    <row r="27" spans="1:6" x14ac:dyDescent="0.2">
      <c r="B27" s="36">
        <f>SUM(F9)</f>
        <v>0</v>
      </c>
      <c r="C27" s="2" t="s">
        <v>11</v>
      </c>
      <c r="D27" s="62">
        <f>SUM(F5)</f>
        <v>0</v>
      </c>
      <c r="E27" s="3" t="s">
        <v>12</v>
      </c>
      <c r="F27" s="36">
        <f>SUM(B27)/100*D27</f>
        <v>0</v>
      </c>
    </row>
    <row r="28" spans="1:6" x14ac:dyDescent="0.2">
      <c r="B28" s="38">
        <v>7</v>
      </c>
      <c r="D28" s="38" t="s">
        <v>34</v>
      </c>
      <c r="E28" s="3"/>
      <c r="F28" s="38" t="s">
        <v>76</v>
      </c>
    </row>
    <row r="29" spans="1:6" x14ac:dyDescent="0.2">
      <c r="B29" s="38"/>
      <c r="D29" s="38"/>
      <c r="E29" s="3"/>
      <c r="F29" s="38"/>
    </row>
    <row r="30" spans="1:6" x14ac:dyDescent="0.2">
      <c r="B30" s="36">
        <f>SUM(F8)</f>
        <v>0</v>
      </c>
      <c r="C30" s="2" t="s">
        <v>11</v>
      </c>
      <c r="D30" s="62">
        <f>SUM(F4)</f>
        <v>0</v>
      </c>
      <c r="E30" s="3" t="s">
        <v>12</v>
      </c>
      <c r="F30" s="36">
        <f>SUM(B30)/100*D30</f>
        <v>0</v>
      </c>
    </row>
    <row r="31" spans="1:6" x14ac:dyDescent="0.2">
      <c r="B31" s="38" t="s">
        <v>37</v>
      </c>
      <c r="D31" s="38" t="s">
        <v>38</v>
      </c>
      <c r="E31" s="3"/>
      <c r="F31" s="38" t="s">
        <v>77</v>
      </c>
    </row>
    <row r="32" spans="1:6" x14ac:dyDescent="0.2">
      <c r="B32" s="38"/>
      <c r="D32" s="38"/>
      <c r="E32" s="3"/>
      <c r="F32" s="38"/>
    </row>
    <row r="33" spans="1:6" x14ac:dyDescent="0.2">
      <c r="B33" s="36">
        <f>SUM(F27)</f>
        <v>0</v>
      </c>
      <c r="C33" s="2" t="s">
        <v>35</v>
      </c>
      <c r="D33" s="36">
        <f>SUM(F30)</f>
        <v>0</v>
      </c>
      <c r="E33" s="3" t="s">
        <v>12</v>
      </c>
      <c r="F33" s="36">
        <f>SUM(B33-D33)</f>
        <v>0</v>
      </c>
    </row>
    <row r="34" spans="1:6" x14ac:dyDescent="0.2">
      <c r="B34" s="38" t="s">
        <v>39</v>
      </c>
      <c r="D34" s="38" t="s">
        <v>40</v>
      </c>
      <c r="E34" s="3"/>
      <c r="F34" s="38" t="s">
        <v>46</v>
      </c>
    </row>
    <row r="35" spans="1:6" x14ac:dyDescent="0.2">
      <c r="B35" s="38"/>
      <c r="D35" s="38"/>
      <c r="E35" s="3"/>
      <c r="F35" s="38"/>
    </row>
    <row r="36" spans="1:6" x14ac:dyDescent="0.2">
      <c r="B36" s="36">
        <f>SUM(F33)</f>
        <v>0</v>
      </c>
      <c r="C36" s="21" t="s">
        <v>44</v>
      </c>
      <c r="D36" s="36">
        <f>SUM(F30)</f>
        <v>0</v>
      </c>
      <c r="E36" s="3" t="s">
        <v>12</v>
      </c>
      <c r="F36" s="61" t="e">
        <f>SUM(B36/D36)</f>
        <v>#DIV/0!</v>
      </c>
    </row>
    <row r="37" spans="1:6" x14ac:dyDescent="0.2">
      <c r="B37" s="38" t="s">
        <v>45</v>
      </c>
      <c r="D37" s="38" t="s">
        <v>40</v>
      </c>
      <c r="E37" s="3"/>
      <c r="F37" s="38" t="s">
        <v>47</v>
      </c>
    </row>
    <row r="38" spans="1:6" x14ac:dyDescent="0.2">
      <c r="B38" s="38"/>
      <c r="D38" s="38"/>
      <c r="E38" s="3"/>
      <c r="F38" s="38"/>
    </row>
    <row r="39" spans="1:6" x14ac:dyDescent="0.2">
      <c r="A39" s="6" t="s">
        <v>2</v>
      </c>
      <c r="B39" s="7" t="s">
        <v>48</v>
      </c>
      <c r="D39" s="38"/>
      <c r="E39" s="3"/>
      <c r="F39" s="38"/>
    </row>
    <row r="40" spans="1:6" x14ac:dyDescent="0.2">
      <c r="B40" s="48" t="s">
        <v>49</v>
      </c>
      <c r="D40" s="38"/>
      <c r="E40" s="3"/>
      <c r="F40" s="38"/>
    </row>
    <row r="41" spans="1:6" x14ac:dyDescent="0.2">
      <c r="B41" s="48"/>
      <c r="D41" s="38"/>
      <c r="E41" s="3"/>
      <c r="F41" s="38"/>
    </row>
    <row r="42" spans="1:6" x14ac:dyDescent="0.2">
      <c r="A42" s="42" t="s">
        <v>50</v>
      </c>
      <c r="B42" s="61" t="e">
        <f>F36</f>
        <v>#DIV/0!</v>
      </c>
      <c r="C42" s="113" t="s">
        <v>52</v>
      </c>
      <c r="D42" s="113"/>
      <c r="E42" s="43"/>
      <c r="F42" s="61" t="e">
        <f>SUM(F22)</f>
        <v>#DIV/0!</v>
      </c>
    </row>
    <row r="43" spans="1:6" x14ac:dyDescent="0.2">
      <c r="A43" s="42"/>
      <c r="B43" s="41" t="s">
        <v>51</v>
      </c>
      <c r="C43" s="42"/>
      <c r="D43" s="41"/>
      <c r="E43" s="43"/>
      <c r="F43" s="41" t="s">
        <v>53</v>
      </c>
    </row>
    <row r="44" spans="1:6" x14ac:dyDescent="0.2">
      <c r="A44" s="42" t="s">
        <v>78</v>
      </c>
      <c r="B44" s="45"/>
      <c r="C44" s="42"/>
      <c r="D44" s="45"/>
      <c r="E44" s="43"/>
      <c r="F44" s="62">
        <f>SUM(F5)</f>
        <v>0</v>
      </c>
    </row>
    <row r="45" spans="1:6" x14ac:dyDescent="0.2">
      <c r="A45" s="42"/>
      <c r="B45" s="45"/>
      <c r="C45" s="42"/>
      <c r="D45" s="45"/>
      <c r="E45" s="43"/>
      <c r="F45" s="41">
        <v>3</v>
      </c>
    </row>
    <row r="46" spans="1:6" x14ac:dyDescent="0.2">
      <c r="A46"/>
      <c r="B46" s="48" t="s">
        <v>54</v>
      </c>
      <c r="C46"/>
      <c r="D46"/>
      <c r="E46"/>
    </row>
    <row r="47" spans="1:6" x14ac:dyDescent="0.2">
      <c r="A47"/>
      <c r="C47"/>
      <c r="D47"/>
      <c r="E47"/>
    </row>
    <row r="48" spans="1:6" x14ac:dyDescent="0.2">
      <c r="A48" s="49" t="s">
        <v>50</v>
      </c>
      <c r="B48" s="61" t="e">
        <f>SUM(F36)</f>
        <v>#DIV/0!</v>
      </c>
      <c r="C48" s="114" t="s">
        <v>55</v>
      </c>
      <c r="D48" s="114"/>
      <c r="E48" s="49"/>
      <c r="F48" s="61" t="e">
        <f>SUM(F22)</f>
        <v>#DIV/0!</v>
      </c>
    </row>
    <row r="49" spans="1:6" x14ac:dyDescent="0.2">
      <c r="A49" s="49"/>
      <c r="B49" s="50" t="s">
        <v>51</v>
      </c>
      <c r="C49" s="49"/>
      <c r="D49" s="49"/>
      <c r="E49" s="49"/>
      <c r="F49" s="50" t="s">
        <v>53</v>
      </c>
    </row>
    <row r="50" spans="1:6" x14ac:dyDescent="0.2">
      <c r="A50" s="49" t="s">
        <v>56</v>
      </c>
      <c r="B50" s="49"/>
      <c r="C50" s="49"/>
      <c r="D50" s="49"/>
      <c r="E50" s="49"/>
      <c r="F50" s="49"/>
    </row>
    <row r="51" spans="1:6" x14ac:dyDescent="0.2">
      <c r="A51" s="49"/>
      <c r="B51" s="60">
        <f>SUM(D36)</f>
        <v>0</v>
      </c>
      <c r="C51" s="50" t="s">
        <v>57</v>
      </c>
      <c r="D51" s="61" t="e">
        <f>SUM(F42+1)</f>
        <v>#DIV/0!</v>
      </c>
      <c r="E51" s="51" t="s">
        <v>12</v>
      </c>
      <c r="F51" s="60" t="e">
        <f>SUM(B51*D51)</f>
        <v>#DIV/0!</v>
      </c>
    </row>
    <row r="52" spans="1:6" x14ac:dyDescent="0.2">
      <c r="A52" s="49"/>
      <c r="B52" s="50" t="s">
        <v>40</v>
      </c>
      <c r="C52" s="49"/>
      <c r="D52" s="50" t="s">
        <v>58</v>
      </c>
      <c r="E52" s="49"/>
      <c r="F52" s="49" t="s">
        <v>79</v>
      </c>
    </row>
    <row r="53" spans="1:6" x14ac:dyDescent="0.2">
      <c r="A53"/>
      <c r="C53"/>
      <c r="D53"/>
      <c r="E53"/>
    </row>
    <row r="54" spans="1:6" x14ac:dyDescent="0.2">
      <c r="A54"/>
      <c r="B54" s="60" t="e">
        <f>SUM(F51)</f>
        <v>#DIV/0!</v>
      </c>
      <c r="C54" s="21" t="s">
        <v>44</v>
      </c>
      <c r="D54" s="54">
        <f>SUM(F9)</f>
        <v>0</v>
      </c>
      <c r="E54" t="s">
        <v>60</v>
      </c>
      <c r="F54" s="64" t="e">
        <f>SUM((B54)/D54*100)</f>
        <v>#DIV/0!</v>
      </c>
    </row>
    <row r="55" spans="1:6" x14ac:dyDescent="0.2">
      <c r="A55"/>
      <c r="B55" s="53" t="s">
        <v>59</v>
      </c>
      <c r="C55"/>
      <c r="D55" s="53">
        <v>7</v>
      </c>
      <c r="E55"/>
      <c r="F55" s="50" t="s">
        <v>80</v>
      </c>
    </row>
    <row r="56" spans="1:6" x14ac:dyDescent="0.2">
      <c r="A56"/>
      <c r="C56"/>
      <c r="D56"/>
      <c r="E56"/>
    </row>
    <row r="57" spans="1:6" x14ac:dyDescent="0.2">
      <c r="A57" s="52" t="s">
        <v>61</v>
      </c>
      <c r="C57"/>
      <c r="D57"/>
      <c r="E57"/>
    </row>
    <row r="58" spans="1:6" x14ac:dyDescent="0.2">
      <c r="A58"/>
      <c r="C58"/>
      <c r="D58"/>
      <c r="E58"/>
    </row>
    <row r="59" spans="1:6" x14ac:dyDescent="0.2">
      <c r="A59"/>
      <c r="C59"/>
      <c r="D59"/>
      <c r="E59"/>
    </row>
    <row r="60" spans="1:6" x14ac:dyDescent="0.2">
      <c r="A60"/>
      <c r="C60"/>
      <c r="D60"/>
      <c r="E60"/>
    </row>
    <row r="61" spans="1:6" x14ac:dyDescent="0.2">
      <c r="A61"/>
      <c r="C61"/>
      <c r="D61"/>
      <c r="E61"/>
    </row>
    <row r="62" spans="1:6" x14ac:dyDescent="0.2">
      <c r="A62"/>
      <c r="C62"/>
      <c r="D62"/>
      <c r="E62"/>
    </row>
    <row r="63" spans="1:6" x14ac:dyDescent="0.2">
      <c r="A63"/>
      <c r="C63"/>
      <c r="D63"/>
      <c r="E63"/>
    </row>
    <row r="64" spans="1:6" x14ac:dyDescent="0.2">
      <c r="A64"/>
      <c r="C64"/>
      <c r="D64"/>
      <c r="E64"/>
    </row>
    <row r="65" spans="1:6" x14ac:dyDescent="0.2">
      <c r="A65"/>
      <c r="C65"/>
      <c r="D65"/>
      <c r="E65"/>
    </row>
    <row r="66" spans="1:6" x14ac:dyDescent="0.2">
      <c r="A66"/>
      <c r="C66"/>
      <c r="D66"/>
      <c r="E66"/>
    </row>
    <row r="67" spans="1:6" x14ac:dyDescent="0.2">
      <c r="A67"/>
      <c r="C67"/>
      <c r="D67"/>
      <c r="E67"/>
    </row>
    <row r="68" spans="1:6" x14ac:dyDescent="0.2">
      <c r="A68"/>
      <c r="C68"/>
      <c r="D68"/>
      <c r="E68"/>
    </row>
    <row r="69" spans="1:6" x14ac:dyDescent="0.2">
      <c r="A69"/>
      <c r="C69"/>
      <c r="D69"/>
      <c r="E69"/>
    </row>
    <row r="70" spans="1:6" x14ac:dyDescent="0.2">
      <c r="A70"/>
      <c r="C70"/>
      <c r="D70"/>
      <c r="E70"/>
    </row>
    <row r="71" spans="1:6" x14ac:dyDescent="0.2">
      <c r="A71"/>
      <c r="C71"/>
      <c r="D71"/>
      <c r="E71"/>
    </row>
    <row r="72" spans="1:6" x14ac:dyDescent="0.2">
      <c r="A72"/>
      <c r="C72"/>
      <c r="D72"/>
      <c r="E72"/>
    </row>
    <row r="73" spans="1:6" x14ac:dyDescent="0.2">
      <c r="A73"/>
      <c r="C73"/>
      <c r="D73"/>
      <c r="E73"/>
    </row>
    <row r="74" spans="1:6" x14ac:dyDescent="0.2">
      <c r="A74"/>
      <c r="D74"/>
      <c r="E74" s="1"/>
    </row>
    <row r="75" spans="1:6" x14ac:dyDescent="0.2">
      <c r="A75"/>
      <c r="D75"/>
      <c r="E75" s="1"/>
    </row>
    <row r="76" spans="1:6" x14ac:dyDescent="0.2">
      <c r="F76" t="s">
        <v>3</v>
      </c>
    </row>
  </sheetData>
  <sheetProtection algorithmName="SHA-512" hashValue="iMkspkd/FfmfaMWMq+9u+5aMc1WmqPbxgnaeyz/vxarGFZgQMAp/jIKq/QiUBFKe22XEn/pSf7ONTj0p7C9o4Q==" saltValue="czfNxarHknSzL0NWadEZ0Q==" spinCount="100000" sheet="1" objects="1" scenarios="1"/>
  <mergeCells count="2">
    <mergeCell ref="C42:D42"/>
    <mergeCell ref="C48:D48"/>
  </mergeCells>
  <phoneticPr fontId="15" type="noConversion"/>
  <pageMargins left="0.75" right="0.75" top="1" bottom="1" header="0.5" footer="0.5"/>
  <pageSetup scale="68" orientation="portrait" r:id="rId1"/>
  <headerFooter alignWithMargins="0">
    <oddHeader>&amp;LLF 2009EV
Rev. 07/2023&amp;C&amp;"Arial,Bold"&amp;12Personal Property Rate Calculation
- Based on Manually Entered Tax Rate&amp;R_________________________
Entity Name</oddHeader>
    <oddFooter>&amp;CPage 2 of 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76"/>
  <sheetViews>
    <sheetView showZeros="0" view="pageLayout" zoomScaleNormal="100" workbookViewId="0">
      <selection activeCell="F3" sqref="F3"/>
    </sheetView>
  </sheetViews>
  <sheetFormatPr defaultRowHeight="12.75" x14ac:dyDescent="0.2"/>
  <cols>
    <col min="1" max="1" width="3.140625" style="2" customWidth="1"/>
    <col min="2" max="2" width="17.28515625" customWidth="1"/>
    <col min="3" max="3" width="7.28515625" style="2" customWidth="1"/>
    <col min="4" max="4" width="21.85546875" style="4" customWidth="1"/>
    <col min="5" max="5" width="7.7109375" style="2" customWidth="1"/>
    <col min="6" max="6" width="24.42578125" customWidth="1"/>
  </cols>
  <sheetData>
    <row r="1" spans="1:6" ht="15.75" x14ac:dyDescent="0.25">
      <c r="A1" s="94" t="s">
        <v>93</v>
      </c>
      <c r="D1" s="27"/>
      <c r="E1" s="3"/>
      <c r="F1" s="28"/>
    </row>
    <row r="2" spans="1:6" ht="11.25" customHeight="1" x14ac:dyDescent="0.2">
      <c r="E2" s="3"/>
    </row>
    <row r="3" spans="1:6" x14ac:dyDescent="0.2">
      <c r="A3" s="3" t="s">
        <v>0</v>
      </c>
      <c r="B3" s="86" t="str">
        <f>'Personal Manual'!B3</f>
        <v>2022 Actual Tax Rate (per $100) Real Property</v>
      </c>
      <c r="E3" s="3"/>
      <c r="F3" s="25">
        <f>Real!F3</f>
        <v>0</v>
      </c>
    </row>
    <row r="4" spans="1:6" x14ac:dyDescent="0.2">
      <c r="A4" s="3" t="s">
        <v>1</v>
      </c>
      <c r="B4" s="86" t="str">
        <f>'Personal Manual'!B4</f>
        <v>2022 Actual Tax Rate (per $100) Personal Property</v>
      </c>
      <c r="E4" s="3"/>
      <c r="F4" s="25">
        <f>Real!F4</f>
        <v>0</v>
      </c>
    </row>
    <row r="5" spans="1:6" x14ac:dyDescent="0.2">
      <c r="A5" s="3" t="s">
        <v>2</v>
      </c>
      <c r="B5" s="86" t="str">
        <f>'Personal Manual'!B5</f>
        <v>2023 Actual Tax Rate (per$100) Real Property</v>
      </c>
      <c r="E5" s="3" t="s">
        <v>3</v>
      </c>
      <c r="F5" s="25" t="e">
        <f>Real!F18</f>
        <v>#DIV/0!</v>
      </c>
    </row>
    <row r="6" spans="1:6" x14ac:dyDescent="0.2">
      <c r="A6" s="3" t="s">
        <v>4</v>
      </c>
      <c r="B6" s="86" t="str">
        <f>'Personal Manual'!B6</f>
        <v>2022 Real Property Subject to Rate (col 1, F, H)</v>
      </c>
      <c r="E6" s="3" t="s">
        <v>3</v>
      </c>
      <c r="F6" s="30">
        <f>Real!F6</f>
        <v>0</v>
      </c>
    </row>
    <row r="7" spans="1:6" x14ac:dyDescent="0.2">
      <c r="A7" s="3" t="s">
        <v>5</v>
      </c>
      <c r="B7" s="86" t="str">
        <f>'Personal Manual'!B7</f>
        <v>2023 Real Property Subject to Rate (col 3, F, H)</v>
      </c>
      <c r="E7" s="3" t="s">
        <v>3</v>
      </c>
      <c r="F7" s="31">
        <f>Real!F8</f>
        <v>0</v>
      </c>
    </row>
    <row r="8" spans="1:6" x14ac:dyDescent="0.2">
      <c r="A8" s="3" t="s">
        <v>6</v>
      </c>
      <c r="B8" s="86" t="str">
        <f>'Personal Manual'!B8</f>
        <v xml:space="preserve">2022 Personal Property Subject to Rate (Col 1, G, I, J) </v>
      </c>
      <c r="E8" s="3"/>
      <c r="F8" s="30">
        <f>Real!F10</f>
        <v>0</v>
      </c>
    </row>
    <row r="9" spans="1:6" x14ac:dyDescent="0.2">
      <c r="A9" s="3" t="s">
        <v>7</v>
      </c>
      <c r="B9" s="86" t="str">
        <f>'Personal Manual'!B9</f>
        <v>2023 Personal Property Subject to Rate (Col 3, G, I J)</v>
      </c>
      <c r="E9" s="3"/>
      <c r="F9" s="30">
        <f>Real!F11</f>
        <v>0</v>
      </c>
    </row>
    <row r="10" spans="1:6" x14ac:dyDescent="0.2">
      <c r="A10" s="3" t="s">
        <v>3</v>
      </c>
      <c r="C10" s="3"/>
      <c r="E10" s="3"/>
    </row>
    <row r="11" spans="1:6" x14ac:dyDescent="0.2">
      <c r="A11" s="6" t="s">
        <v>10</v>
      </c>
      <c r="B11" s="7" t="s">
        <v>33</v>
      </c>
      <c r="C11" s="6"/>
      <c r="D11" s="8"/>
      <c r="E11" s="3"/>
    </row>
    <row r="12" spans="1:6" x14ac:dyDescent="0.2">
      <c r="A12" s="3"/>
      <c r="C12" s="3"/>
      <c r="E12" s="3"/>
    </row>
    <row r="13" spans="1:6" x14ac:dyDescent="0.2">
      <c r="A13" s="3"/>
      <c r="B13" s="31">
        <f>SUM(F7)</f>
        <v>0</v>
      </c>
      <c r="C13" s="3" t="s">
        <v>11</v>
      </c>
      <c r="D13" s="26" t="e">
        <f>SUM(F5)</f>
        <v>#DIV/0!</v>
      </c>
      <c r="E13" s="3" t="s">
        <v>12</v>
      </c>
      <c r="F13" s="31" t="e">
        <f>SUM(B13)/100*D13</f>
        <v>#DIV/0!</v>
      </c>
    </row>
    <row r="14" spans="1:6" x14ac:dyDescent="0.2">
      <c r="B14" s="17">
        <v>5</v>
      </c>
      <c r="C14" s="21"/>
      <c r="D14" s="20" t="s">
        <v>34</v>
      </c>
      <c r="E14" s="21"/>
      <c r="F14" s="83" t="str">
        <f>'Personal Manual'!F14</f>
        <v>A 2023 RE Revenue</v>
      </c>
    </row>
    <row r="15" spans="1:6" x14ac:dyDescent="0.2">
      <c r="C15" s="3"/>
      <c r="E15" s="3"/>
    </row>
    <row r="16" spans="1:6" x14ac:dyDescent="0.2">
      <c r="B16" s="32">
        <f>SUM(F6)</f>
        <v>0</v>
      </c>
      <c r="C16" s="3" t="s">
        <v>11</v>
      </c>
      <c r="D16" s="57">
        <f>SUM(F3)</f>
        <v>0</v>
      </c>
      <c r="E16" s="3" t="s">
        <v>12</v>
      </c>
      <c r="F16" s="34">
        <f>SUM(B16)/100*D16</f>
        <v>0</v>
      </c>
    </row>
    <row r="17" spans="1:6" x14ac:dyDescent="0.2">
      <c r="B17" s="17">
        <v>4</v>
      </c>
      <c r="C17" s="21"/>
      <c r="D17" s="21">
        <v>1</v>
      </c>
      <c r="E17" s="21"/>
      <c r="F17" s="83" t="str">
        <f>'Personal Manual'!F17</f>
        <v>B 2022 RE Revenue</v>
      </c>
    </row>
    <row r="18" spans="1:6" x14ac:dyDescent="0.2">
      <c r="B18" s="17"/>
      <c r="C18" s="21"/>
      <c r="D18" s="21"/>
      <c r="E18" s="21"/>
      <c r="F18" s="17"/>
    </row>
    <row r="19" spans="1:6" x14ac:dyDescent="0.2">
      <c r="B19" s="36" t="e">
        <f>SUM(F13)</f>
        <v>#DIV/0!</v>
      </c>
      <c r="C19" s="40" t="s">
        <v>35</v>
      </c>
      <c r="D19" s="36">
        <f>SUM(F16)</f>
        <v>0</v>
      </c>
      <c r="E19" s="3" t="s">
        <v>12</v>
      </c>
      <c r="F19" s="36" t="e">
        <f>SUM(B19-D19)</f>
        <v>#DIV/0!</v>
      </c>
    </row>
    <row r="20" spans="1:6" x14ac:dyDescent="0.2">
      <c r="B20" s="17" t="s">
        <v>13</v>
      </c>
      <c r="C20" s="21"/>
      <c r="D20" s="21" t="s">
        <v>24</v>
      </c>
      <c r="E20" s="21"/>
      <c r="F20" s="37" t="s">
        <v>42</v>
      </c>
    </row>
    <row r="21" spans="1:6" x14ac:dyDescent="0.2">
      <c r="B21" s="17"/>
      <c r="C21" s="21"/>
      <c r="D21" s="21"/>
      <c r="E21" s="21"/>
      <c r="F21" s="35"/>
    </row>
    <row r="22" spans="1:6" x14ac:dyDescent="0.2">
      <c r="B22" s="36" t="e">
        <f>SUM(F19)</f>
        <v>#DIV/0!</v>
      </c>
      <c r="C22" s="21" t="s">
        <v>44</v>
      </c>
      <c r="D22" s="36">
        <f>SUM(F16)</f>
        <v>0</v>
      </c>
      <c r="E22" s="21"/>
      <c r="F22" s="46" t="e">
        <f>SUM(B22/D22)</f>
        <v>#DIV/0!</v>
      </c>
    </row>
    <row r="23" spans="1:6" x14ac:dyDescent="0.2">
      <c r="B23" s="17" t="s">
        <v>41</v>
      </c>
      <c r="C23" s="39"/>
      <c r="D23" s="21" t="s">
        <v>24</v>
      </c>
      <c r="E23" s="21"/>
      <c r="F23" s="35" t="s">
        <v>43</v>
      </c>
    </row>
    <row r="24" spans="1:6" x14ac:dyDescent="0.2">
      <c r="B24" s="17"/>
      <c r="C24" s="39"/>
      <c r="D24" s="21"/>
      <c r="E24" s="21"/>
      <c r="F24" s="35"/>
    </row>
    <row r="25" spans="1:6" x14ac:dyDescent="0.2">
      <c r="A25" s="6" t="s">
        <v>1</v>
      </c>
      <c r="B25" s="7" t="s">
        <v>36</v>
      </c>
      <c r="C25" s="39"/>
      <c r="D25" s="21"/>
      <c r="E25" s="21"/>
      <c r="F25" s="35"/>
    </row>
    <row r="26" spans="1:6" x14ac:dyDescent="0.2">
      <c r="B26" s="17"/>
      <c r="C26" s="39"/>
      <c r="D26" s="21"/>
      <c r="E26" s="21"/>
      <c r="F26" s="35"/>
    </row>
    <row r="27" spans="1:6" x14ac:dyDescent="0.2">
      <c r="B27" s="36">
        <f>SUM(F9)</f>
        <v>0</v>
      </c>
      <c r="C27" s="2" t="s">
        <v>11</v>
      </c>
      <c r="D27" s="57" t="e">
        <f>SUM(F5)</f>
        <v>#DIV/0!</v>
      </c>
      <c r="E27" s="3" t="s">
        <v>12</v>
      </c>
      <c r="F27" s="36" t="e">
        <f>SUM(B27)/100*D27</f>
        <v>#DIV/0!</v>
      </c>
    </row>
    <row r="28" spans="1:6" x14ac:dyDescent="0.2">
      <c r="B28" s="38">
        <v>7</v>
      </c>
      <c r="D28" s="38" t="s">
        <v>34</v>
      </c>
      <c r="E28" s="3"/>
      <c r="F28" s="38" t="str">
        <f>'Personal Manual'!F28</f>
        <v>E 2023 PP Revenue</v>
      </c>
    </row>
    <row r="29" spans="1:6" x14ac:dyDescent="0.2">
      <c r="B29" s="38"/>
      <c r="D29" s="38"/>
      <c r="E29" s="3"/>
      <c r="F29" s="38"/>
    </row>
    <row r="30" spans="1:6" x14ac:dyDescent="0.2">
      <c r="B30" s="36">
        <f>SUM(F8)</f>
        <v>0</v>
      </c>
      <c r="C30" s="2" t="s">
        <v>11</v>
      </c>
      <c r="D30" s="57">
        <f>SUM(F4)</f>
        <v>0</v>
      </c>
      <c r="E30" s="3" t="s">
        <v>12</v>
      </c>
      <c r="F30" s="36">
        <f>SUM(B30)/100*D30</f>
        <v>0</v>
      </c>
    </row>
    <row r="31" spans="1:6" x14ac:dyDescent="0.2">
      <c r="B31" s="38" t="s">
        <v>37</v>
      </c>
      <c r="D31" s="38" t="s">
        <v>38</v>
      </c>
      <c r="E31" s="3"/>
      <c r="F31" s="38" t="str">
        <f>'Personal Manual'!F31</f>
        <v>F 2022 PP Revenue</v>
      </c>
    </row>
    <row r="32" spans="1:6" x14ac:dyDescent="0.2">
      <c r="B32" s="38"/>
      <c r="D32" s="38"/>
      <c r="E32" s="3"/>
      <c r="F32" s="38"/>
    </row>
    <row r="33" spans="1:6" x14ac:dyDescent="0.2">
      <c r="B33" s="36" t="e">
        <f>SUM(F27)</f>
        <v>#DIV/0!</v>
      </c>
      <c r="C33" s="2" t="s">
        <v>35</v>
      </c>
      <c r="D33" s="36">
        <f>SUM(F30)</f>
        <v>0</v>
      </c>
      <c r="E33" s="3" t="s">
        <v>12</v>
      </c>
      <c r="F33" s="36" t="e">
        <f>SUM(B33-D33)</f>
        <v>#DIV/0!</v>
      </c>
    </row>
    <row r="34" spans="1:6" x14ac:dyDescent="0.2">
      <c r="B34" s="38" t="s">
        <v>39</v>
      </c>
      <c r="D34" s="38" t="s">
        <v>40</v>
      </c>
      <c r="E34" s="3"/>
      <c r="F34" s="38" t="s">
        <v>46</v>
      </c>
    </row>
    <row r="35" spans="1:6" x14ac:dyDescent="0.2">
      <c r="B35" s="38"/>
      <c r="D35" s="38"/>
      <c r="E35" s="3"/>
      <c r="F35" s="38"/>
    </row>
    <row r="36" spans="1:6" x14ac:dyDescent="0.2">
      <c r="B36" s="36" t="e">
        <f>SUM(F33)</f>
        <v>#DIV/0!</v>
      </c>
      <c r="C36" s="21" t="s">
        <v>44</v>
      </c>
      <c r="D36" s="36">
        <f>SUM(F30)</f>
        <v>0</v>
      </c>
      <c r="E36" s="3" t="s">
        <v>12</v>
      </c>
      <c r="F36" s="46" t="e">
        <f>SUM(B36/D36)</f>
        <v>#DIV/0!</v>
      </c>
    </row>
    <row r="37" spans="1:6" x14ac:dyDescent="0.2">
      <c r="B37" s="38" t="s">
        <v>45</v>
      </c>
      <c r="D37" s="38" t="s">
        <v>40</v>
      </c>
      <c r="E37" s="3"/>
      <c r="F37" s="38" t="s">
        <v>47</v>
      </c>
    </row>
    <row r="38" spans="1:6" x14ac:dyDescent="0.2">
      <c r="B38" s="38"/>
      <c r="D38" s="38"/>
      <c r="E38" s="3"/>
      <c r="F38" s="38"/>
    </row>
    <row r="39" spans="1:6" x14ac:dyDescent="0.2">
      <c r="A39" s="6" t="s">
        <v>2</v>
      </c>
      <c r="B39" s="7" t="s">
        <v>48</v>
      </c>
      <c r="D39" s="38"/>
      <c r="E39" s="3"/>
      <c r="F39" s="38"/>
    </row>
    <row r="40" spans="1:6" x14ac:dyDescent="0.2">
      <c r="B40" s="48" t="s">
        <v>49</v>
      </c>
      <c r="D40" s="38"/>
      <c r="E40" s="3"/>
      <c r="F40" s="38"/>
    </row>
    <row r="41" spans="1:6" x14ac:dyDescent="0.2">
      <c r="B41" s="48"/>
      <c r="D41" s="38"/>
      <c r="E41" s="3"/>
      <c r="F41" s="38"/>
    </row>
    <row r="42" spans="1:6" x14ac:dyDescent="0.2">
      <c r="A42" s="42" t="s">
        <v>50</v>
      </c>
      <c r="B42" s="81" t="e">
        <f>SUM(F36)</f>
        <v>#DIV/0!</v>
      </c>
      <c r="C42" s="42" t="s">
        <v>52</v>
      </c>
      <c r="D42" s="41"/>
      <c r="E42" s="43"/>
      <c r="F42" s="81" t="e">
        <f>SUM(F22)</f>
        <v>#DIV/0!</v>
      </c>
    </row>
    <row r="43" spans="1:6" x14ac:dyDescent="0.2">
      <c r="A43" s="42"/>
      <c r="B43" s="41" t="s">
        <v>51</v>
      </c>
      <c r="C43" s="42"/>
      <c r="D43" s="41"/>
      <c r="E43" s="43"/>
      <c r="F43" s="41" t="s">
        <v>53</v>
      </c>
    </row>
    <row r="44" spans="1:6" x14ac:dyDescent="0.2">
      <c r="A44" s="93" t="str">
        <f>'Personal Manual'!A44</f>
        <v>The maximum personal tax rate for 2023 is</v>
      </c>
      <c r="B44" s="93"/>
      <c r="C44" s="93"/>
      <c r="D44" s="93"/>
      <c r="E44" s="43"/>
      <c r="F44" s="47" t="e">
        <f>SUM(F5)</f>
        <v>#DIV/0!</v>
      </c>
    </row>
    <row r="45" spans="1:6" x14ac:dyDescent="0.2">
      <c r="A45" s="42"/>
      <c r="B45" s="45"/>
      <c r="C45" s="42"/>
      <c r="D45" s="45"/>
      <c r="E45" s="43"/>
      <c r="F45" s="41">
        <v>3</v>
      </c>
    </row>
    <row r="46" spans="1:6" x14ac:dyDescent="0.2">
      <c r="A46"/>
      <c r="B46" s="48" t="s">
        <v>54</v>
      </c>
      <c r="C46"/>
      <c r="D46"/>
      <c r="E46"/>
    </row>
    <row r="47" spans="1:6" x14ac:dyDescent="0.2">
      <c r="A47"/>
      <c r="C47"/>
      <c r="D47"/>
      <c r="E47"/>
    </row>
    <row r="48" spans="1:6" x14ac:dyDescent="0.2">
      <c r="A48" s="49" t="s">
        <v>50</v>
      </c>
      <c r="B48" s="82" t="e">
        <f>SUM(F36)</f>
        <v>#DIV/0!</v>
      </c>
      <c r="C48" s="49" t="s">
        <v>55</v>
      </c>
      <c r="D48" s="49"/>
      <c r="E48" s="49"/>
      <c r="F48" s="82" t="e">
        <f>SUM(F22)</f>
        <v>#DIV/0!</v>
      </c>
    </row>
    <row r="49" spans="1:6" x14ac:dyDescent="0.2">
      <c r="A49" s="49"/>
      <c r="B49" s="50" t="s">
        <v>51</v>
      </c>
      <c r="C49" s="49"/>
      <c r="D49" s="49"/>
      <c r="E49" s="49"/>
      <c r="F49" s="50" t="s">
        <v>53</v>
      </c>
    </row>
    <row r="50" spans="1:6" x14ac:dyDescent="0.2">
      <c r="A50" s="49" t="s">
        <v>56</v>
      </c>
      <c r="B50" s="49"/>
      <c r="C50" s="49"/>
      <c r="D50" s="49"/>
      <c r="E50" s="49"/>
      <c r="F50" s="49"/>
    </row>
    <row r="51" spans="1:6" x14ac:dyDescent="0.2">
      <c r="A51" s="49"/>
      <c r="B51" s="44">
        <f>SUM(D36)</f>
        <v>0</v>
      </c>
      <c r="C51" s="50" t="s">
        <v>57</v>
      </c>
      <c r="D51" s="61" t="e">
        <f>SUM(F42+1)</f>
        <v>#DIV/0!</v>
      </c>
      <c r="E51" s="51" t="s">
        <v>12</v>
      </c>
      <c r="F51" s="80" t="e">
        <f>SUM(B51*D51)</f>
        <v>#DIV/0!</v>
      </c>
    </row>
    <row r="52" spans="1:6" x14ac:dyDescent="0.2">
      <c r="A52" s="49"/>
      <c r="B52" s="50" t="s">
        <v>40</v>
      </c>
      <c r="C52" s="49"/>
      <c r="D52" s="50" t="s">
        <v>58</v>
      </c>
      <c r="E52" s="49"/>
      <c r="F52" s="49" t="str">
        <f>'Personal Manual'!F52</f>
        <v>J (2023 Revenue $ Max PP)</v>
      </c>
    </row>
    <row r="53" spans="1:6" x14ac:dyDescent="0.2">
      <c r="A53"/>
      <c r="C53"/>
      <c r="D53"/>
      <c r="E53"/>
    </row>
    <row r="54" spans="1:6" x14ac:dyDescent="0.2">
      <c r="A54"/>
      <c r="B54" s="79" t="e">
        <f>SUM(F51)</f>
        <v>#DIV/0!</v>
      </c>
      <c r="C54" s="21" t="s">
        <v>44</v>
      </c>
      <c r="D54" s="54">
        <f>SUM(F9)</f>
        <v>0</v>
      </c>
      <c r="E54" t="s">
        <v>60</v>
      </c>
      <c r="F54" s="58" t="e">
        <f>SUM((B54)/D54*100)</f>
        <v>#DIV/0!</v>
      </c>
    </row>
    <row r="55" spans="1:6" x14ac:dyDescent="0.2">
      <c r="A55"/>
      <c r="B55" s="53" t="s">
        <v>59</v>
      </c>
      <c r="C55"/>
      <c r="D55" s="53">
        <v>7</v>
      </c>
      <c r="E55"/>
      <c r="F55" s="50" t="str">
        <f>'Personal Manual'!F55</f>
        <v>Maximum 2023 PP Rate</v>
      </c>
    </row>
    <row r="56" spans="1:6" x14ac:dyDescent="0.2">
      <c r="A56"/>
      <c r="C56"/>
      <c r="D56"/>
      <c r="E56"/>
    </row>
    <row r="57" spans="1:6" x14ac:dyDescent="0.2">
      <c r="A57" s="52" t="s">
        <v>61</v>
      </c>
      <c r="C57"/>
      <c r="D57"/>
      <c r="E57"/>
    </row>
    <row r="58" spans="1:6" x14ac:dyDescent="0.2">
      <c r="A58"/>
      <c r="C58"/>
      <c r="D58"/>
      <c r="E58"/>
    </row>
    <row r="59" spans="1:6" x14ac:dyDescent="0.2">
      <c r="A59"/>
      <c r="C59"/>
      <c r="D59"/>
      <c r="E59"/>
    </row>
    <row r="60" spans="1:6" x14ac:dyDescent="0.2">
      <c r="A60"/>
      <c r="C60"/>
      <c r="D60"/>
      <c r="E60"/>
    </row>
    <row r="61" spans="1:6" x14ac:dyDescent="0.2">
      <c r="A61"/>
      <c r="C61"/>
      <c r="D61"/>
      <c r="E61"/>
    </row>
    <row r="62" spans="1:6" x14ac:dyDescent="0.2">
      <c r="A62"/>
      <c r="C62"/>
      <c r="D62"/>
      <c r="E62"/>
    </row>
    <row r="63" spans="1:6" x14ac:dyDescent="0.2">
      <c r="A63"/>
      <c r="C63"/>
      <c r="D63"/>
      <c r="E63"/>
    </row>
    <row r="64" spans="1:6" x14ac:dyDescent="0.2">
      <c r="A64"/>
      <c r="C64"/>
      <c r="D64"/>
      <c r="E64"/>
    </row>
    <row r="65" spans="1:6" x14ac:dyDescent="0.2">
      <c r="A65"/>
      <c r="C65"/>
      <c r="D65"/>
      <c r="E65"/>
    </row>
    <row r="66" spans="1:6" x14ac:dyDescent="0.2">
      <c r="A66"/>
      <c r="C66"/>
      <c r="D66"/>
      <c r="E66"/>
    </row>
    <row r="67" spans="1:6" x14ac:dyDescent="0.2">
      <c r="A67"/>
      <c r="C67"/>
      <c r="D67"/>
      <c r="E67"/>
    </row>
    <row r="68" spans="1:6" x14ac:dyDescent="0.2">
      <c r="A68"/>
      <c r="C68"/>
      <c r="D68"/>
      <c r="E68"/>
    </row>
    <row r="69" spans="1:6" x14ac:dyDescent="0.2">
      <c r="A69"/>
      <c r="C69"/>
      <c r="D69"/>
      <c r="E69"/>
    </row>
    <row r="70" spans="1:6" x14ac:dyDescent="0.2">
      <c r="A70"/>
      <c r="C70"/>
      <c r="D70"/>
      <c r="E70"/>
    </row>
    <row r="71" spans="1:6" x14ac:dyDescent="0.2">
      <c r="A71"/>
      <c r="C71"/>
      <c r="D71"/>
      <c r="E71"/>
    </row>
    <row r="72" spans="1:6" x14ac:dyDescent="0.2">
      <c r="A72"/>
      <c r="C72"/>
      <c r="D72"/>
      <c r="E72"/>
    </row>
    <row r="73" spans="1:6" x14ac:dyDescent="0.2">
      <c r="A73"/>
      <c r="C73"/>
      <c r="D73"/>
      <c r="E73"/>
    </row>
    <row r="74" spans="1:6" x14ac:dyDescent="0.2">
      <c r="A74"/>
      <c r="D74"/>
      <c r="E74" s="1"/>
    </row>
    <row r="75" spans="1:6" x14ac:dyDescent="0.2">
      <c r="A75"/>
      <c r="D75"/>
      <c r="E75" s="1"/>
    </row>
    <row r="76" spans="1:6" x14ac:dyDescent="0.2">
      <c r="F76" t="s">
        <v>3</v>
      </c>
    </row>
  </sheetData>
  <sheetProtection algorithmName="SHA-512" hashValue="cPF5wYAmG4KA1TU5tV0drJXgVWKM6/Okq+WqeDpM1CZ5E0o08LkcXZJ4x/vauhOi4wKrcTrEhb9EQ7scVXaAYw==" saltValue="23S/t6C8UB0eexWD49DJ7Q==" spinCount="100000" sheet="1" objects="1" scenarios="1"/>
  <phoneticPr fontId="15" type="noConversion"/>
  <pageMargins left="0.75" right="0.75" top="1" bottom="1" header="0.5" footer="0.5"/>
  <pageSetup scale="68" orientation="portrait" r:id="rId1"/>
  <headerFooter alignWithMargins="0">
    <oddHeader>&amp;LLF 2009EV
Rev. 07/2023&amp;C&amp;"Arial,Bold"&amp;12Personal Property Rate Calculation
- Based on Compensating Tax Rate&amp;R_________________________
Entity Name</oddHeader>
    <oddFooter>&amp;CPage 3 of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F76"/>
  <sheetViews>
    <sheetView showZeros="0" view="pageLayout" zoomScaleNormal="100" workbookViewId="0">
      <selection activeCell="F3" sqref="F3"/>
    </sheetView>
  </sheetViews>
  <sheetFormatPr defaultRowHeight="12.75" x14ac:dyDescent="0.2"/>
  <cols>
    <col min="1" max="1" width="3.140625" style="2" customWidth="1"/>
    <col min="2" max="2" width="17.28515625" customWidth="1"/>
    <col min="3" max="3" width="7.28515625" style="2" customWidth="1"/>
    <col min="4" max="4" width="21.85546875" style="4" customWidth="1"/>
    <col min="5" max="5" width="7.7109375" style="2" customWidth="1"/>
    <col min="6" max="6" width="24.42578125" customWidth="1"/>
  </cols>
  <sheetData>
    <row r="1" spans="1:6" ht="15.75" x14ac:dyDescent="0.25">
      <c r="A1" s="94" t="s">
        <v>93</v>
      </c>
      <c r="D1" s="27"/>
      <c r="E1" s="3"/>
      <c r="F1" s="28"/>
    </row>
    <row r="2" spans="1:6" ht="11.25" customHeight="1" x14ac:dyDescent="0.2">
      <c r="E2" s="3"/>
    </row>
    <row r="3" spans="1:6" x14ac:dyDescent="0.2">
      <c r="A3" s="3" t="s">
        <v>0</v>
      </c>
      <c r="B3" s="86" t="str">
        <f>'Personal Manual'!B3</f>
        <v>2022 Actual Tax Rate (per $100) Real Property</v>
      </c>
      <c r="E3" s="3"/>
      <c r="F3" s="25">
        <f>Real!F3</f>
        <v>0</v>
      </c>
    </row>
    <row r="4" spans="1:6" x14ac:dyDescent="0.2">
      <c r="A4" s="3" t="s">
        <v>1</v>
      </c>
      <c r="B4" s="86" t="str">
        <f>'Personal Manual'!B4</f>
        <v>2022 Actual Tax Rate (per $100) Personal Property</v>
      </c>
      <c r="E4" s="3"/>
      <c r="F4" s="25">
        <f>Real!F4</f>
        <v>0</v>
      </c>
    </row>
    <row r="5" spans="1:6" x14ac:dyDescent="0.2">
      <c r="A5" s="3" t="s">
        <v>2</v>
      </c>
      <c r="B5" s="86" t="str">
        <f>'Personal Manual'!B5</f>
        <v>2023 Actual Tax Rate (per$100) Real Property</v>
      </c>
      <c r="E5" s="3" t="s">
        <v>3</v>
      </c>
      <c r="F5" s="25" t="e">
        <f>Real!F43</f>
        <v>#DIV/0!</v>
      </c>
    </row>
    <row r="6" spans="1:6" x14ac:dyDescent="0.2">
      <c r="A6" s="3" t="s">
        <v>4</v>
      </c>
      <c r="B6" s="86" t="str">
        <f>'Personal Manual'!B6</f>
        <v>2022 Real Property Subject to Rate (col 1, F, H)</v>
      </c>
      <c r="E6" s="3" t="s">
        <v>3</v>
      </c>
      <c r="F6" s="30">
        <f>Real!F6</f>
        <v>0</v>
      </c>
    </row>
    <row r="7" spans="1:6" x14ac:dyDescent="0.2">
      <c r="A7" s="3" t="s">
        <v>5</v>
      </c>
      <c r="B7" s="86" t="str">
        <f>'Personal Manual'!B7</f>
        <v>2023 Real Property Subject to Rate (col 3, F, H)</v>
      </c>
      <c r="E7" s="3" t="s">
        <v>3</v>
      </c>
      <c r="F7" s="31">
        <f>Real!F8</f>
        <v>0</v>
      </c>
    </row>
    <row r="8" spans="1:6" x14ac:dyDescent="0.2">
      <c r="A8" s="3" t="s">
        <v>6</v>
      </c>
      <c r="B8" s="86" t="str">
        <f>'Personal Manual'!B8</f>
        <v xml:space="preserve">2022 Personal Property Subject to Rate (Col 1, G, I, J) </v>
      </c>
      <c r="E8" s="3"/>
      <c r="F8" s="30">
        <f>Real!F10</f>
        <v>0</v>
      </c>
    </row>
    <row r="9" spans="1:6" x14ac:dyDescent="0.2">
      <c r="A9" s="3" t="s">
        <v>7</v>
      </c>
      <c r="B9" s="86" t="str">
        <f>'Personal Manual'!B9</f>
        <v>2023 Personal Property Subject to Rate (Col 3, G, I J)</v>
      </c>
      <c r="E9" s="3"/>
      <c r="F9" s="30">
        <f>Real!F11</f>
        <v>0</v>
      </c>
    </row>
    <row r="10" spans="1:6" x14ac:dyDescent="0.2">
      <c r="A10" s="3" t="s">
        <v>3</v>
      </c>
      <c r="C10" s="3"/>
      <c r="E10" s="3"/>
    </row>
    <row r="11" spans="1:6" x14ac:dyDescent="0.2">
      <c r="A11" s="6" t="s">
        <v>10</v>
      </c>
      <c r="B11" s="7" t="s">
        <v>33</v>
      </c>
      <c r="C11" s="6"/>
      <c r="D11" s="8"/>
      <c r="E11" s="3"/>
    </row>
    <row r="12" spans="1:6" x14ac:dyDescent="0.2">
      <c r="A12" s="3"/>
      <c r="C12" s="3"/>
      <c r="E12" s="3"/>
    </row>
    <row r="13" spans="1:6" x14ac:dyDescent="0.2">
      <c r="A13" s="3"/>
      <c r="B13" s="59">
        <f>SUM(F7)</f>
        <v>0</v>
      </c>
      <c r="C13" s="3" t="s">
        <v>11</v>
      </c>
      <c r="D13" s="63" t="e">
        <f>SUM(F5)</f>
        <v>#DIV/0!</v>
      </c>
      <c r="E13" s="3" t="s">
        <v>12</v>
      </c>
      <c r="F13" s="59" t="e">
        <f>SUM(B13)/100*D13</f>
        <v>#DIV/0!</v>
      </c>
    </row>
    <row r="14" spans="1:6" x14ac:dyDescent="0.2">
      <c r="B14" s="17">
        <v>5</v>
      </c>
      <c r="C14" s="21"/>
      <c r="D14" s="20" t="s">
        <v>34</v>
      </c>
      <c r="E14" s="21"/>
      <c r="F14" s="83" t="str">
        <f>'Personal Manual'!F14</f>
        <v>A 2023 RE Revenue</v>
      </c>
    </row>
    <row r="15" spans="1:6" x14ac:dyDescent="0.2">
      <c r="C15" s="3"/>
      <c r="E15" s="3"/>
    </row>
    <row r="16" spans="1:6" x14ac:dyDescent="0.2">
      <c r="B16" s="65">
        <f>SUM(F6)</f>
        <v>0</v>
      </c>
      <c r="C16" s="3" t="s">
        <v>11</v>
      </c>
      <c r="D16" s="62">
        <f>SUM(F3)</f>
        <v>0</v>
      </c>
      <c r="E16" s="3" t="s">
        <v>12</v>
      </c>
      <c r="F16" s="60">
        <f>SUM(B16)/100*D16</f>
        <v>0</v>
      </c>
    </row>
    <row r="17" spans="1:6" x14ac:dyDescent="0.2">
      <c r="B17" s="17">
        <v>4</v>
      </c>
      <c r="C17" s="21"/>
      <c r="D17" s="21">
        <v>1</v>
      </c>
      <c r="E17" s="21"/>
      <c r="F17" s="83" t="str">
        <f>'Personal Manual'!F17</f>
        <v>B 2022 RE Revenue</v>
      </c>
    </row>
    <row r="18" spans="1:6" x14ac:dyDescent="0.2">
      <c r="B18" s="17"/>
      <c r="C18" s="21"/>
      <c r="D18" s="21"/>
      <c r="E18" s="21"/>
      <c r="F18" s="17"/>
    </row>
    <row r="19" spans="1:6" x14ac:dyDescent="0.2">
      <c r="B19" s="36" t="e">
        <f>SUM(F13)</f>
        <v>#DIV/0!</v>
      </c>
      <c r="C19" s="40" t="s">
        <v>35</v>
      </c>
      <c r="D19" s="36">
        <f>SUM(F16)</f>
        <v>0</v>
      </c>
      <c r="E19" s="3" t="s">
        <v>12</v>
      </c>
      <c r="F19" s="36" t="e">
        <f>SUM(B19-D19)</f>
        <v>#DIV/0!</v>
      </c>
    </row>
    <row r="20" spans="1:6" x14ac:dyDescent="0.2">
      <c r="B20" s="17" t="s">
        <v>13</v>
      </c>
      <c r="C20" s="21"/>
      <c r="D20" s="21" t="s">
        <v>24</v>
      </c>
      <c r="E20" s="21"/>
      <c r="F20" s="37" t="s">
        <v>42</v>
      </c>
    </row>
    <row r="21" spans="1:6" x14ac:dyDescent="0.2">
      <c r="B21" s="17"/>
      <c r="C21" s="21"/>
      <c r="D21" s="21"/>
      <c r="E21" s="21"/>
      <c r="F21" s="35"/>
    </row>
    <row r="22" spans="1:6" x14ac:dyDescent="0.2">
      <c r="B22" s="36" t="e">
        <f>SUM(F19)</f>
        <v>#DIV/0!</v>
      </c>
      <c r="C22" s="21" t="s">
        <v>44</v>
      </c>
      <c r="D22" s="36">
        <f>SUM(F16)</f>
        <v>0</v>
      </c>
      <c r="E22" s="21"/>
      <c r="F22" s="61" t="e">
        <f>SUM(B22/D22)</f>
        <v>#DIV/0!</v>
      </c>
    </row>
    <row r="23" spans="1:6" x14ac:dyDescent="0.2">
      <c r="B23" s="17" t="s">
        <v>41</v>
      </c>
      <c r="C23" s="39"/>
      <c r="D23" s="21" t="s">
        <v>24</v>
      </c>
      <c r="E23" s="21"/>
      <c r="F23" s="35" t="s">
        <v>43</v>
      </c>
    </row>
    <row r="24" spans="1:6" x14ac:dyDescent="0.2">
      <c r="B24" s="17"/>
      <c r="C24" s="39"/>
      <c r="D24" s="21"/>
      <c r="E24" s="21"/>
      <c r="F24" s="35"/>
    </row>
    <row r="25" spans="1:6" x14ac:dyDescent="0.2">
      <c r="A25" s="6" t="s">
        <v>1</v>
      </c>
      <c r="B25" s="7" t="s">
        <v>36</v>
      </c>
      <c r="C25" s="39"/>
      <c r="D25" s="21"/>
      <c r="E25" s="21"/>
      <c r="F25" s="35"/>
    </row>
    <row r="26" spans="1:6" x14ac:dyDescent="0.2">
      <c r="B26" s="17"/>
      <c r="C26" s="39"/>
      <c r="D26" s="21"/>
      <c r="E26" s="21"/>
      <c r="F26" s="35"/>
    </row>
    <row r="27" spans="1:6" x14ac:dyDescent="0.2">
      <c r="B27" s="36">
        <f>SUM(F9)</f>
        <v>0</v>
      </c>
      <c r="C27" s="2" t="s">
        <v>11</v>
      </c>
      <c r="D27" s="57" t="e">
        <f>SUM(F5)</f>
        <v>#DIV/0!</v>
      </c>
      <c r="E27" s="3" t="s">
        <v>12</v>
      </c>
      <c r="F27" s="36" t="e">
        <f>SUM(B27)/100*D27</f>
        <v>#DIV/0!</v>
      </c>
    </row>
    <row r="28" spans="1:6" x14ac:dyDescent="0.2">
      <c r="B28" s="38">
        <v>7</v>
      </c>
      <c r="D28" s="38" t="s">
        <v>34</v>
      </c>
      <c r="E28" s="3"/>
      <c r="F28" s="38" t="str">
        <f>'Personal Manual'!F28</f>
        <v>E 2023 PP Revenue</v>
      </c>
    </row>
    <row r="29" spans="1:6" x14ac:dyDescent="0.2">
      <c r="B29" s="38"/>
      <c r="D29" s="38"/>
      <c r="E29" s="3"/>
    </row>
    <row r="30" spans="1:6" x14ac:dyDescent="0.2">
      <c r="B30" s="36">
        <f>SUM(F8)</f>
        <v>0</v>
      </c>
      <c r="C30" s="2" t="s">
        <v>11</v>
      </c>
      <c r="D30" s="57">
        <f>SUM(F4)</f>
        <v>0</v>
      </c>
      <c r="E30" s="3" t="s">
        <v>12</v>
      </c>
      <c r="F30" s="36">
        <f>SUM(B30)/100*D30</f>
        <v>0</v>
      </c>
    </row>
    <row r="31" spans="1:6" x14ac:dyDescent="0.2">
      <c r="B31" s="38" t="s">
        <v>37</v>
      </c>
      <c r="D31" s="38" t="s">
        <v>38</v>
      </c>
      <c r="E31" s="3"/>
      <c r="F31" s="38" t="str">
        <f>'Personal Manual'!F31</f>
        <v>F 2022 PP Revenue</v>
      </c>
    </row>
    <row r="32" spans="1:6" x14ac:dyDescent="0.2">
      <c r="B32" s="38"/>
      <c r="D32" s="38"/>
      <c r="E32" s="3"/>
      <c r="F32" s="38"/>
    </row>
    <row r="33" spans="1:6" x14ac:dyDescent="0.2">
      <c r="B33" s="36" t="e">
        <f>SUM(F27)</f>
        <v>#DIV/0!</v>
      </c>
      <c r="C33" s="2" t="s">
        <v>35</v>
      </c>
      <c r="D33" s="36">
        <f>SUM(F30)</f>
        <v>0</v>
      </c>
      <c r="E33" s="3" t="s">
        <v>12</v>
      </c>
      <c r="F33" s="36" t="e">
        <f>SUM(B33-D33)</f>
        <v>#DIV/0!</v>
      </c>
    </row>
    <row r="34" spans="1:6" x14ac:dyDescent="0.2">
      <c r="B34" s="38" t="s">
        <v>39</v>
      </c>
      <c r="D34" s="38" t="s">
        <v>40</v>
      </c>
      <c r="E34" s="3"/>
      <c r="F34" s="38" t="s">
        <v>46</v>
      </c>
    </row>
    <row r="35" spans="1:6" x14ac:dyDescent="0.2">
      <c r="B35" s="38"/>
      <c r="D35" s="38"/>
      <c r="E35" s="3"/>
      <c r="F35" s="38"/>
    </row>
    <row r="36" spans="1:6" x14ac:dyDescent="0.2">
      <c r="B36" s="36" t="e">
        <f>SUM(F33)</f>
        <v>#DIV/0!</v>
      </c>
      <c r="C36" s="21" t="s">
        <v>44</v>
      </c>
      <c r="D36" s="36">
        <f>SUM(F30)</f>
        <v>0</v>
      </c>
      <c r="E36" s="3" t="s">
        <v>12</v>
      </c>
      <c r="F36" s="61" t="e">
        <f>SUM(B36/D36)</f>
        <v>#DIV/0!</v>
      </c>
    </row>
    <row r="37" spans="1:6" x14ac:dyDescent="0.2">
      <c r="B37" s="38" t="s">
        <v>45</v>
      </c>
      <c r="D37" s="38" t="s">
        <v>40</v>
      </c>
      <c r="E37" s="3"/>
      <c r="F37" s="38" t="s">
        <v>47</v>
      </c>
    </row>
    <row r="38" spans="1:6" x14ac:dyDescent="0.2">
      <c r="B38" s="38"/>
      <c r="D38" s="38"/>
      <c r="E38" s="3"/>
      <c r="F38" s="38"/>
    </row>
    <row r="39" spans="1:6" x14ac:dyDescent="0.2">
      <c r="A39" s="6" t="s">
        <v>2</v>
      </c>
      <c r="B39" s="7" t="s">
        <v>48</v>
      </c>
      <c r="D39" s="38"/>
      <c r="E39" s="3"/>
      <c r="F39" s="38"/>
    </row>
    <row r="40" spans="1:6" x14ac:dyDescent="0.2">
      <c r="B40" s="48" t="s">
        <v>49</v>
      </c>
      <c r="D40" s="38"/>
      <c r="E40" s="3"/>
      <c r="F40" s="38"/>
    </row>
    <row r="41" spans="1:6" x14ac:dyDescent="0.2">
      <c r="B41" s="48"/>
      <c r="D41" s="38"/>
      <c r="E41" s="3"/>
      <c r="F41" s="38"/>
    </row>
    <row r="42" spans="1:6" x14ac:dyDescent="0.2">
      <c r="A42" s="42" t="s">
        <v>50</v>
      </c>
      <c r="B42" s="61" t="e">
        <f>SUM(F36)</f>
        <v>#DIV/0!</v>
      </c>
      <c r="C42" s="113" t="s">
        <v>52</v>
      </c>
      <c r="D42" s="113"/>
      <c r="E42" s="43"/>
      <c r="F42" s="61" t="e">
        <f>SUM(F22)</f>
        <v>#DIV/0!</v>
      </c>
    </row>
    <row r="43" spans="1:6" x14ac:dyDescent="0.2">
      <c r="A43" s="42"/>
      <c r="B43" s="41" t="s">
        <v>51</v>
      </c>
      <c r="C43" s="42"/>
      <c r="D43" s="41"/>
      <c r="E43" s="43"/>
      <c r="F43" s="41" t="s">
        <v>53</v>
      </c>
    </row>
    <row r="44" spans="1:6" x14ac:dyDescent="0.2">
      <c r="A44" s="42" t="str">
        <f>'Personal Manual'!A44</f>
        <v>The maximum personal tax rate for 2023 is</v>
      </c>
      <c r="B44" s="45"/>
      <c r="C44" s="42"/>
      <c r="D44" s="45"/>
      <c r="E44" s="43"/>
      <c r="F44" s="66" t="e">
        <f>SUM(F5)</f>
        <v>#DIV/0!</v>
      </c>
    </row>
    <row r="45" spans="1:6" x14ac:dyDescent="0.2">
      <c r="A45" s="42"/>
      <c r="B45" s="45"/>
      <c r="C45" s="42"/>
      <c r="D45" s="45"/>
      <c r="E45" s="43"/>
      <c r="F45" s="41">
        <v>3</v>
      </c>
    </row>
    <row r="46" spans="1:6" x14ac:dyDescent="0.2">
      <c r="A46"/>
      <c r="B46" s="48" t="s">
        <v>54</v>
      </c>
      <c r="C46"/>
      <c r="D46"/>
      <c r="E46"/>
    </row>
    <row r="47" spans="1:6" x14ac:dyDescent="0.2">
      <c r="A47"/>
      <c r="C47"/>
      <c r="D47"/>
      <c r="E47"/>
    </row>
    <row r="48" spans="1:6" x14ac:dyDescent="0.2">
      <c r="A48" s="49" t="s">
        <v>50</v>
      </c>
      <c r="B48" s="61" t="e">
        <f>SUM(F36)</f>
        <v>#DIV/0!</v>
      </c>
      <c r="C48" s="114" t="s">
        <v>55</v>
      </c>
      <c r="D48" s="114"/>
      <c r="E48" s="49"/>
      <c r="F48" s="61" t="e">
        <f>SUM(F22)</f>
        <v>#DIV/0!</v>
      </c>
    </row>
    <row r="49" spans="1:6" x14ac:dyDescent="0.2">
      <c r="A49" s="49"/>
      <c r="B49" s="50" t="s">
        <v>51</v>
      </c>
      <c r="C49" s="49"/>
      <c r="D49" s="49"/>
      <c r="E49" s="49"/>
      <c r="F49" s="50" t="s">
        <v>53</v>
      </c>
    </row>
    <row r="50" spans="1:6" x14ac:dyDescent="0.2">
      <c r="A50" s="49" t="s">
        <v>56</v>
      </c>
      <c r="B50" s="49"/>
      <c r="C50" s="49"/>
      <c r="D50" s="49"/>
      <c r="E50" s="49"/>
      <c r="F50" s="49"/>
    </row>
    <row r="51" spans="1:6" x14ac:dyDescent="0.2">
      <c r="A51" s="49"/>
      <c r="B51" s="60">
        <f>SUM(D36)</f>
        <v>0</v>
      </c>
      <c r="C51" s="51" t="s">
        <v>57</v>
      </c>
      <c r="D51" s="61" t="e">
        <f>SUM(F42+1)</f>
        <v>#DIV/0!</v>
      </c>
      <c r="E51" s="51" t="s">
        <v>12</v>
      </c>
      <c r="F51" s="60" t="e">
        <f>SUM(B51*D51)</f>
        <v>#DIV/0!</v>
      </c>
    </row>
    <row r="52" spans="1:6" x14ac:dyDescent="0.2">
      <c r="A52" s="49"/>
      <c r="B52" s="50" t="s">
        <v>40</v>
      </c>
      <c r="C52" s="49"/>
      <c r="D52" s="50" t="s">
        <v>58</v>
      </c>
      <c r="E52" s="49"/>
      <c r="F52" s="49" t="str">
        <f>'Personal Manual'!F52</f>
        <v>J (2023 Revenue $ Max PP)</v>
      </c>
    </row>
    <row r="53" spans="1:6" x14ac:dyDescent="0.2">
      <c r="A53"/>
      <c r="C53"/>
      <c r="D53"/>
      <c r="E53"/>
      <c r="F53" s="1"/>
    </row>
    <row r="54" spans="1:6" x14ac:dyDescent="0.2">
      <c r="A54"/>
      <c r="B54" s="67" t="e">
        <f>SUM(F51)</f>
        <v>#DIV/0!</v>
      </c>
      <c r="C54" s="21" t="s">
        <v>44</v>
      </c>
      <c r="D54" s="54">
        <f>SUM(F9)</f>
        <v>0</v>
      </c>
      <c r="E54" t="s">
        <v>60</v>
      </c>
      <c r="F54" s="68" t="e">
        <f>SUM((B54)/D54*100)</f>
        <v>#DIV/0!</v>
      </c>
    </row>
    <row r="55" spans="1:6" x14ac:dyDescent="0.2">
      <c r="A55"/>
      <c r="B55" s="53" t="s">
        <v>59</v>
      </c>
      <c r="C55"/>
      <c r="D55" s="53">
        <v>7</v>
      </c>
      <c r="E55"/>
      <c r="F55" s="50" t="str">
        <f>'Personal Manual'!F55</f>
        <v>Maximum 2023 PP Rate</v>
      </c>
    </row>
    <row r="56" spans="1:6" x14ac:dyDescent="0.2">
      <c r="A56"/>
      <c r="C56"/>
      <c r="D56"/>
      <c r="E56"/>
    </row>
    <row r="57" spans="1:6" x14ac:dyDescent="0.2">
      <c r="A57" s="52" t="s">
        <v>61</v>
      </c>
      <c r="C57"/>
      <c r="D57"/>
      <c r="E57"/>
    </row>
    <row r="58" spans="1:6" x14ac:dyDescent="0.2">
      <c r="A58"/>
      <c r="C58"/>
      <c r="D58"/>
      <c r="E58"/>
    </row>
    <row r="59" spans="1:6" x14ac:dyDescent="0.2">
      <c r="A59"/>
      <c r="C59"/>
      <c r="D59"/>
      <c r="E59"/>
    </row>
    <row r="60" spans="1:6" x14ac:dyDescent="0.2">
      <c r="A60"/>
      <c r="C60"/>
      <c r="D60"/>
      <c r="E60"/>
    </row>
    <row r="61" spans="1:6" x14ac:dyDescent="0.2">
      <c r="A61"/>
      <c r="C61"/>
      <c r="D61"/>
      <c r="E61"/>
    </row>
    <row r="62" spans="1:6" x14ac:dyDescent="0.2">
      <c r="A62"/>
      <c r="C62"/>
      <c r="D62"/>
      <c r="E62"/>
    </row>
    <row r="63" spans="1:6" x14ac:dyDescent="0.2">
      <c r="A63"/>
      <c r="C63"/>
      <c r="D63"/>
      <c r="E63"/>
    </row>
    <row r="64" spans="1:6" x14ac:dyDescent="0.2">
      <c r="A64"/>
      <c r="C64"/>
      <c r="D64"/>
      <c r="E64"/>
    </row>
    <row r="65" spans="1:6" x14ac:dyDescent="0.2">
      <c r="A65"/>
      <c r="C65"/>
      <c r="D65"/>
      <c r="E65"/>
    </row>
    <row r="66" spans="1:6" x14ac:dyDescent="0.2">
      <c r="A66"/>
      <c r="C66"/>
      <c r="D66"/>
      <c r="E66"/>
    </row>
    <row r="67" spans="1:6" x14ac:dyDescent="0.2">
      <c r="A67"/>
      <c r="C67"/>
      <c r="D67"/>
      <c r="E67"/>
    </row>
    <row r="68" spans="1:6" x14ac:dyDescent="0.2">
      <c r="A68"/>
      <c r="C68"/>
      <c r="D68"/>
      <c r="E68"/>
    </row>
    <row r="69" spans="1:6" x14ac:dyDescent="0.2">
      <c r="A69"/>
      <c r="C69"/>
      <c r="D69"/>
      <c r="E69"/>
    </row>
    <row r="70" spans="1:6" x14ac:dyDescent="0.2">
      <c r="A70"/>
      <c r="C70"/>
      <c r="D70"/>
      <c r="E70"/>
    </row>
    <row r="71" spans="1:6" x14ac:dyDescent="0.2">
      <c r="A71"/>
      <c r="C71"/>
      <c r="D71"/>
      <c r="E71"/>
    </row>
    <row r="72" spans="1:6" x14ac:dyDescent="0.2">
      <c r="A72"/>
      <c r="C72"/>
      <c r="D72"/>
      <c r="E72"/>
    </row>
    <row r="73" spans="1:6" x14ac:dyDescent="0.2">
      <c r="A73"/>
      <c r="C73"/>
      <c r="D73"/>
      <c r="E73"/>
    </row>
    <row r="74" spans="1:6" x14ac:dyDescent="0.2">
      <c r="A74"/>
      <c r="D74"/>
      <c r="E74" s="1"/>
    </row>
    <row r="75" spans="1:6" x14ac:dyDescent="0.2">
      <c r="A75"/>
      <c r="D75"/>
      <c r="E75" s="1"/>
    </row>
    <row r="76" spans="1:6" x14ac:dyDescent="0.2">
      <c r="F76" t="s">
        <v>3</v>
      </c>
    </row>
  </sheetData>
  <sheetProtection algorithmName="SHA-512" hashValue="32ZOWKE9U+9U0BfljZuwjGezDMo+ulYMGsPYHUhAIjtlHnWUTGncTNl/XFl1OhHe2cH69ses3BlLx+VxSj6GaA==" saltValue="Zcvp+pGHe0wGK/8a7k9Qzw==" spinCount="100000" sheet="1" objects="1" scenarios="1"/>
  <mergeCells count="2">
    <mergeCell ref="C42:D42"/>
    <mergeCell ref="C48:D48"/>
  </mergeCells>
  <phoneticPr fontId="15" type="noConversion"/>
  <pageMargins left="0.75" right="0.75" top="1" bottom="1" header="0.5" footer="0.5"/>
  <pageSetup scale="68" orientation="portrait" r:id="rId1"/>
  <headerFooter alignWithMargins="0">
    <oddHeader>&amp;LLF 2009EV
Rev. 07/2023&amp;C&amp;"Arial,Bold"&amp;12Personal Property Rate Calculation
- Based on 4% Increase Tax Rate&amp;R_________________________
Entity Name</oddHeader>
    <oddFooter>&amp;CPage 4 of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76"/>
  <sheetViews>
    <sheetView showZeros="0" view="pageLayout" zoomScaleNormal="100" workbookViewId="0">
      <selection activeCell="F3" sqref="F3"/>
    </sheetView>
  </sheetViews>
  <sheetFormatPr defaultRowHeight="12.75" x14ac:dyDescent="0.2"/>
  <cols>
    <col min="1" max="1" width="3.140625" style="2" customWidth="1"/>
    <col min="2" max="2" width="17.28515625" customWidth="1"/>
    <col min="3" max="3" width="7.28515625" style="2" customWidth="1"/>
    <col min="4" max="4" width="21.85546875" style="4" customWidth="1"/>
    <col min="5" max="5" width="7.7109375" style="2" customWidth="1"/>
    <col min="6" max="6" width="24.42578125" customWidth="1"/>
  </cols>
  <sheetData>
    <row r="1" spans="1:6" ht="15.75" x14ac:dyDescent="0.25">
      <c r="A1" s="94" t="s">
        <v>93</v>
      </c>
      <c r="D1" s="27"/>
      <c r="E1" s="3"/>
      <c r="F1" s="28"/>
    </row>
    <row r="2" spans="1:6" ht="11.25" customHeight="1" x14ac:dyDescent="0.2">
      <c r="E2" s="3"/>
    </row>
    <row r="3" spans="1:6" x14ac:dyDescent="0.2">
      <c r="A3" s="3" t="s">
        <v>0</v>
      </c>
      <c r="B3" s="86" t="str">
        <f>'Personal Manual'!B3</f>
        <v>2022 Actual Tax Rate (per $100) Real Property</v>
      </c>
      <c r="E3" s="3"/>
      <c r="F3" s="25">
        <f>Real!F3</f>
        <v>0</v>
      </c>
    </row>
    <row r="4" spans="1:6" x14ac:dyDescent="0.2">
      <c r="A4" s="3" t="s">
        <v>1</v>
      </c>
      <c r="B4" s="86" t="str">
        <f>'Personal Manual'!B4</f>
        <v>2022 Actual Tax Rate (per $100) Personal Property</v>
      </c>
      <c r="E4" s="3"/>
      <c r="F4" s="25">
        <f>Real!F4</f>
        <v>0</v>
      </c>
    </row>
    <row r="5" spans="1:6" x14ac:dyDescent="0.2">
      <c r="A5" s="3" t="s">
        <v>2</v>
      </c>
      <c r="B5" s="86" t="str">
        <f>'Personal Manual'!B5</f>
        <v>2023 Actual Tax Rate (per$100) Real Property</v>
      </c>
      <c r="E5" s="3" t="s">
        <v>3</v>
      </c>
      <c r="F5" s="25" t="e">
        <f>Real!F35</f>
        <v>#DIV/0!</v>
      </c>
    </row>
    <row r="6" spans="1:6" x14ac:dyDescent="0.2">
      <c r="A6" s="3" t="s">
        <v>4</v>
      </c>
      <c r="B6" s="86" t="str">
        <f>'Personal Manual'!B6</f>
        <v>2022 Real Property Subject to Rate (col 1, F, H)</v>
      </c>
      <c r="E6" s="3" t="s">
        <v>3</v>
      </c>
      <c r="F6" s="30">
        <f>Real!F6</f>
        <v>0</v>
      </c>
    </row>
    <row r="7" spans="1:6" x14ac:dyDescent="0.2">
      <c r="A7" s="3" t="s">
        <v>5</v>
      </c>
      <c r="B7" s="86" t="str">
        <f>'Personal Manual'!B7</f>
        <v>2023 Real Property Subject to Rate (col 3, F, H)</v>
      </c>
      <c r="E7" s="3" t="s">
        <v>3</v>
      </c>
      <c r="F7" s="31">
        <f>Real!F8</f>
        <v>0</v>
      </c>
    </row>
    <row r="8" spans="1:6" x14ac:dyDescent="0.2">
      <c r="A8" s="3" t="s">
        <v>6</v>
      </c>
      <c r="B8" s="86" t="str">
        <f>'Personal Manual'!B8</f>
        <v xml:space="preserve">2022 Personal Property Subject to Rate (Col 1, G, I, J) </v>
      </c>
      <c r="E8" s="3"/>
      <c r="F8" s="30">
        <f>Real!F10</f>
        <v>0</v>
      </c>
    </row>
    <row r="9" spans="1:6" x14ac:dyDescent="0.2">
      <c r="A9" s="3" t="s">
        <v>7</v>
      </c>
      <c r="B9" s="86" t="str">
        <f>'Personal Manual'!B9</f>
        <v>2023 Personal Property Subject to Rate (Col 3, G, I J)</v>
      </c>
      <c r="E9" s="3"/>
      <c r="F9" s="30">
        <f>Real!F11</f>
        <v>0</v>
      </c>
    </row>
    <row r="10" spans="1:6" x14ac:dyDescent="0.2">
      <c r="A10" s="3" t="s">
        <v>3</v>
      </c>
      <c r="C10" s="3"/>
      <c r="E10" s="3"/>
    </row>
    <row r="11" spans="1:6" x14ac:dyDescent="0.2">
      <c r="A11" s="6" t="s">
        <v>10</v>
      </c>
      <c r="B11" s="7" t="s">
        <v>33</v>
      </c>
      <c r="C11" s="6"/>
      <c r="D11" s="8"/>
      <c r="E11" s="3"/>
    </row>
    <row r="12" spans="1:6" x14ac:dyDescent="0.2">
      <c r="A12" s="3"/>
      <c r="C12" s="3"/>
      <c r="E12" s="3"/>
    </row>
    <row r="13" spans="1:6" x14ac:dyDescent="0.2">
      <c r="A13" s="3"/>
      <c r="B13" s="59">
        <f>SUM(F7)</f>
        <v>0</v>
      </c>
      <c r="C13" s="3" t="s">
        <v>11</v>
      </c>
      <c r="D13" s="63" t="e">
        <f>SUM(F5)</f>
        <v>#DIV/0!</v>
      </c>
      <c r="E13" s="3" t="s">
        <v>12</v>
      </c>
      <c r="F13" s="59" t="e">
        <f>SUM(B13)/100*D13</f>
        <v>#DIV/0!</v>
      </c>
    </row>
    <row r="14" spans="1:6" x14ac:dyDescent="0.2">
      <c r="B14" s="17">
        <v>5</v>
      </c>
      <c r="C14" s="21"/>
      <c r="D14" s="20" t="s">
        <v>34</v>
      </c>
      <c r="E14" s="21"/>
      <c r="F14" s="83" t="str">
        <f>'Personal Manual'!F14</f>
        <v>A 2023 RE Revenue</v>
      </c>
    </row>
    <row r="15" spans="1:6" x14ac:dyDescent="0.2">
      <c r="C15" s="3"/>
      <c r="E15" s="3"/>
    </row>
    <row r="16" spans="1:6" x14ac:dyDescent="0.2">
      <c r="B16" s="65">
        <f>SUM(F6)</f>
        <v>0</v>
      </c>
      <c r="C16" s="3" t="s">
        <v>11</v>
      </c>
      <c r="D16" s="62">
        <f>SUM(F3)</f>
        <v>0</v>
      </c>
      <c r="E16" s="3" t="s">
        <v>12</v>
      </c>
      <c r="F16" s="60">
        <f>SUM(B16)/100*D16</f>
        <v>0</v>
      </c>
    </row>
    <row r="17" spans="1:6" x14ac:dyDescent="0.2">
      <c r="B17" s="17">
        <v>4</v>
      </c>
      <c r="C17" s="21"/>
      <c r="D17" s="21">
        <v>1</v>
      </c>
      <c r="E17" s="21"/>
      <c r="F17" s="83" t="str">
        <f>'Personal Manual'!F17</f>
        <v>B 2022 RE Revenue</v>
      </c>
    </row>
    <row r="18" spans="1:6" x14ac:dyDescent="0.2">
      <c r="B18" s="17"/>
      <c r="C18" s="21"/>
      <c r="D18" s="21"/>
      <c r="E18" s="21"/>
      <c r="F18" s="17"/>
    </row>
    <row r="19" spans="1:6" x14ac:dyDescent="0.2">
      <c r="B19" s="36" t="e">
        <f>SUM(F13)</f>
        <v>#DIV/0!</v>
      </c>
      <c r="C19" s="40" t="s">
        <v>35</v>
      </c>
      <c r="D19" s="36">
        <f>SUM(F16)</f>
        <v>0</v>
      </c>
      <c r="E19" s="3" t="s">
        <v>12</v>
      </c>
      <c r="F19" s="36" t="e">
        <f>SUM(B19-D19)</f>
        <v>#DIV/0!</v>
      </c>
    </row>
    <row r="20" spans="1:6" x14ac:dyDescent="0.2">
      <c r="B20" s="17" t="s">
        <v>13</v>
      </c>
      <c r="C20" s="21"/>
      <c r="D20" s="21" t="s">
        <v>24</v>
      </c>
      <c r="E20" s="21"/>
      <c r="F20" s="37" t="s">
        <v>42</v>
      </c>
    </row>
    <row r="21" spans="1:6" x14ac:dyDescent="0.2">
      <c r="B21" s="17"/>
      <c r="C21" s="21"/>
      <c r="D21" s="21"/>
      <c r="E21" s="21"/>
      <c r="F21" s="35"/>
    </row>
    <row r="22" spans="1:6" x14ac:dyDescent="0.2">
      <c r="B22" s="36" t="e">
        <f>SUM(F19)</f>
        <v>#DIV/0!</v>
      </c>
      <c r="C22" s="21" t="s">
        <v>44</v>
      </c>
      <c r="D22" s="36">
        <f>SUM(F16)</f>
        <v>0</v>
      </c>
      <c r="E22" s="21"/>
      <c r="F22" s="61" t="e">
        <f>SUM(B22/D22)</f>
        <v>#DIV/0!</v>
      </c>
    </row>
    <row r="23" spans="1:6" x14ac:dyDescent="0.2">
      <c r="B23" s="17" t="s">
        <v>41</v>
      </c>
      <c r="C23" s="39"/>
      <c r="D23" s="21" t="s">
        <v>24</v>
      </c>
      <c r="E23" s="21"/>
      <c r="F23" s="35" t="s">
        <v>43</v>
      </c>
    </row>
    <row r="24" spans="1:6" x14ac:dyDescent="0.2">
      <c r="B24" s="17"/>
      <c r="C24" s="39"/>
      <c r="D24" s="21"/>
      <c r="E24" s="21"/>
      <c r="F24" s="35"/>
    </row>
    <row r="25" spans="1:6" x14ac:dyDescent="0.2">
      <c r="A25" s="6" t="s">
        <v>1</v>
      </c>
      <c r="B25" s="7" t="s">
        <v>36</v>
      </c>
      <c r="C25" s="39"/>
      <c r="D25" s="21"/>
      <c r="E25" s="21"/>
      <c r="F25" s="35"/>
    </row>
    <row r="26" spans="1:6" x14ac:dyDescent="0.2">
      <c r="B26" s="17"/>
      <c r="C26" s="39"/>
      <c r="D26" s="21"/>
      <c r="E26" s="21"/>
      <c r="F26" s="35"/>
    </row>
    <row r="27" spans="1:6" x14ac:dyDescent="0.2">
      <c r="B27" s="36">
        <f>SUM(F9)</f>
        <v>0</v>
      </c>
      <c r="C27" s="2" t="s">
        <v>11</v>
      </c>
      <c r="D27" s="62" t="e">
        <f>SUM(F5)</f>
        <v>#DIV/0!</v>
      </c>
      <c r="E27" s="3" t="s">
        <v>12</v>
      </c>
      <c r="F27" s="36" t="e">
        <f>SUM(B27)/100*D27</f>
        <v>#DIV/0!</v>
      </c>
    </row>
    <row r="28" spans="1:6" x14ac:dyDescent="0.2">
      <c r="B28" s="38">
        <v>7</v>
      </c>
      <c r="D28" s="38" t="s">
        <v>34</v>
      </c>
      <c r="E28" s="3"/>
      <c r="F28" s="38" t="str">
        <f>'Personal Manual'!F28</f>
        <v>E 2023 PP Revenue</v>
      </c>
    </row>
    <row r="29" spans="1:6" x14ac:dyDescent="0.2">
      <c r="B29" s="38"/>
      <c r="D29" s="38"/>
      <c r="E29" s="3"/>
      <c r="F29" s="38"/>
    </row>
    <row r="30" spans="1:6" x14ac:dyDescent="0.2">
      <c r="B30" s="36">
        <f>SUM(F8)</f>
        <v>0</v>
      </c>
      <c r="C30" s="2" t="s">
        <v>11</v>
      </c>
      <c r="D30" s="62">
        <f>SUM(F4)</f>
        <v>0</v>
      </c>
      <c r="E30" s="3" t="s">
        <v>12</v>
      </c>
      <c r="F30" s="36">
        <f>SUM(B30)/100*D30</f>
        <v>0</v>
      </c>
    </row>
    <row r="31" spans="1:6" x14ac:dyDescent="0.2">
      <c r="B31" s="38" t="s">
        <v>37</v>
      </c>
      <c r="D31" s="38" t="s">
        <v>38</v>
      </c>
      <c r="E31" s="3"/>
      <c r="F31" s="38" t="str">
        <f>'Personal Manual'!F31</f>
        <v>F 2022 PP Revenue</v>
      </c>
    </row>
    <row r="32" spans="1:6" x14ac:dyDescent="0.2">
      <c r="B32" s="38"/>
      <c r="D32" s="38"/>
      <c r="E32" s="3"/>
      <c r="F32" s="38"/>
    </row>
    <row r="33" spans="1:6" x14ac:dyDescent="0.2">
      <c r="B33" s="36" t="e">
        <f>SUM(F27)</f>
        <v>#DIV/0!</v>
      </c>
      <c r="C33" s="2" t="s">
        <v>35</v>
      </c>
      <c r="D33" s="36">
        <f>SUM(F30)</f>
        <v>0</v>
      </c>
      <c r="E33" s="3" t="s">
        <v>12</v>
      </c>
      <c r="F33" s="36" t="e">
        <f>SUM(B33-D33)</f>
        <v>#DIV/0!</v>
      </c>
    </row>
    <row r="34" spans="1:6" x14ac:dyDescent="0.2">
      <c r="B34" s="38" t="s">
        <v>39</v>
      </c>
      <c r="D34" s="38" t="s">
        <v>40</v>
      </c>
      <c r="E34" s="3"/>
      <c r="F34" s="38" t="s">
        <v>46</v>
      </c>
    </row>
    <row r="35" spans="1:6" x14ac:dyDescent="0.2">
      <c r="B35" s="38"/>
      <c r="D35" s="38"/>
      <c r="E35" s="3"/>
      <c r="F35" s="38"/>
    </row>
    <row r="36" spans="1:6" x14ac:dyDescent="0.2">
      <c r="B36" s="36" t="e">
        <f>SUM(F33)</f>
        <v>#DIV/0!</v>
      </c>
      <c r="C36" s="21" t="s">
        <v>44</v>
      </c>
      <c r="D36" s="36">
        <f>SUM(F30)</f>
        <v>0</v>
      </c>
      <c r="E36" s="3" t="s">
        <v>12</v>
      </c>
      <c r="F36" s="61" t="e">
        <f>SUM(B36/D36)</f>
        <v>#DIV/0!</v>
      </c>
    </row>
    <row r="37" spans="1:6" x14ac:dyDescent="0.2">
      <c r="B37" s="38" t="s">
        <v>45</v>
      </c>
      <c r="D37" s="38" t="s">
        <v>40</v>
      </c>
      <c r="E37" s="3"/>
      <c r="F37" s="38" t="s">
        <v>47</v>
      </c>
    </row>
    <row r="38" spans="1:6" x14ac:dyDescent="0.2">
      <c r="B38" s="38"/>
      <c r="D38" s="38"/>
      <c r="E38" s="3"/>
      <c r="F38" s="38"/>
    </row>
    <row r="39" spans="1:6" x14ac:dyDescent="0.2">
      <c r="A39" s="6" t="s">
        <v>2</v>
      </c>
      <c r="B39" s="7" t="s">
        <v>48</v>
      </c>
      <c r="D39" s="38"/>
      <c r="E39" s="3"/>
      <c r="F39" s="38"/>
    </row>
    <row r="40" spans="1:6" x14ac:dyDescent="0.2">
      <c r="B40" s="48" t="s">
        <v>49</v>
      </c>
      <c r="D40" s="38"/>
      <c r="E40" s="3"/>
      <c r="F40" s="38"/>
    </row>
    <row r="41" spans="1:6" x14ac:dyDescent="0.2">
      <c r="B41" s="48"/>
      <c r="D41" s="38"/>
      <c r="E41" s="3"/>
      <c r="F41" s="38"/>
    </row>
    <row r="42" spans="1:6" x14ac:dyDescent="0.2">
      <c r="A42" s="42" t="s">
        <v>50</v>
      </c>
      <c r="B42" s="61" t="e">
        <f>SUM(F36)</f>
        <v>#DIV/0!</v>
      </c>
      <c r="C42" s="113" t="s">
        <v>52</v>
      </c>
      <c r="D42" s="113"/>
      <c r="E42" s="43"/>
      <c r="F42" s="61" t="e">
        <f>SUM(F22)</f>
        <v>#DIV/0!</v>
      </c>
    </row>
    <row r="43" spans="1:6" x14ac:dyDescent="0.2">
      <c r="A43" s="42"/>
      <c r="B43" s="41" t="s">
        <v>51</v>
      </c>
      <c r="C43" s="42"/>
      <c r="D43" s="41"/>
      <c r="E43" s="43"/>
      <c r="F43" s="41" t="s">
        <v>53</v>
      </c>
    </row>
    <row r="44" spans="1:6" x14ac:dyDescent="0.2">
      <c r="A44" s="42" t="str">
        <f>'Personal Manual'!A44</f>
        <v>The maximum personal tax rate for 2023 is</v>
      </c>
      <c r="B44" s="45"/>
      <c r="C44" s="42"/>
      <c r="D44" s="45"/>
      <c r="E44" s="43"/>
      <c r="F44" s="62" t="e">
        <f>SUM(F5)</f>
        <v>#DIV/0!</v>
      </c>
    </row>
    <row r="45" spans="1:6" x14ac:dyDescent="0.2">
      <c r="A45" s="42"/>
      <c r="B45" s="45"/>
      <c r="C45" s="42"/>
      <c r="D45" s="45"/>
      <c r="E45" s="43"/>
      <c r="F45" s="41">
        <v>3</v>
      </c>
    </row>
    <row r="46" spans="1:6" x14ac:dyDescent="0.2">
      <c r="A46"/>
      <c r="B46" s="48" t="s">
        <v>54</v>
      </c>
      <c r="C46"/>
      <c r="D46"/>
      <c r="E46"/>
    </row>
    <row r="47" spans="1:6" x14ac:dyDescent="0.2">
      <c r="A47"/>
      <c r="C47"/>
      <c r="D47"/>
      <c r="E47"/>
    </row>
    <row r="48" spans="1:6" x14ac:dyDescent="0.2">
      <c r="A48" s="49" t="s">
        <v>50</v>
      </c>
      <c r="B48" s="61" t="e">
        <f>SUM(F36)</f>
        <v>#DIV/0!</v>
      </c>
      <c r="C48" s="114" t="s">
        <v>55</v>
      </c>
      <c r="D48" s="114"/>
      <c r="E48" s="49"/>
      <c r="F48" s="61" t="e">
        <f>SUM(F22)</f>
        <v>#DIV/0!</v>
      </c>
    </row>
    <row r="49" spans="1:6" x14ac:dyDescent="0.2">
      <c r="A49" s="49"/>
      <c r="B49" s="50" t="s">
        <v>51</v>
      </c>
      <c r="C49" s="49"/>
      <c r="D49" s="49"/>
      <c r="E49" s="49"/>
      <c r="F49" s="50" t="s">
        <v>53</v>
      </c>
    </row>
    <row r="50" spans="1:6" x14ac:dyDescent="0.2">
      <c r="A50" s="49" t="s">
        <v>56</v>
      </c>
      <c r="B50" s="49"/>
      <c r="C50" s="49"/>
      <c r="D50" s="49"/>
      <c r="E50" s="49"/>
      <c r="F50" s="49"/>
    </row>
    <row r="51" spans="1:6" x14ac:dyDescent="0.2">
      <c r="A51" s="49"/>
      <c r="B51" s="60">
        <f>SUM(D36)</f>
        <v>0</v>
      </c>
      <c r="C51" s="50" t="s">
        <v>57</v>
      </c>
      <c r="D51" s="61" t="e">
        <f>SUM(F42+1)</f>
        <v>#DIV/0!</v>
      </c>
      <c r="E51" s="51" t="s">
        <v>12</v>
      </c>
      <c r="F51" s="60" t="e">
        <f>SUM(B51*D51)</f>
        <v>#DIV/0!</v>
      </c>
    </row>
    <row r="52" spans="1:6" x14ac:dyDescent="0.2">
      <c r="A52" s="49"/>
      <c r="B52" s="50" t="s">
        <v>40</v>
      </c>
      <c r="C52" s="49"/>
      <c r="D52" s="50" t="s">
        <v>58</v>
      </c>
      <c r="E52" s="49"/>
      <c r="F52" s="49" t="str">
        <f>'Personal Manual'!F52</f>
        <v>J (2023 Revenue $ Max PP)</v>
      </c>
    </row>
    <row r="53" spans="1:6" x14ac:dyDescent="0.2">
      <c r="A53"/>
      <c r="C53"/>
      <c r="D53"/>
      <c r="E53"/>
    </row>
    <row r="54" spans="1:6" x14ac:dyDescent="0.2">
      <c r="A54"/>
      <c r="B54" s="67" t="e">
        <f>SUM(F51)</f>
        <v>#DIV/0!</v>
      </c>
      <c r="C54" s="21" t="s">
        <v>44</v>
      </c>
      <c r="D54" s="54">
        <f>SUM(F9)</f>
        <v>0</v>
      </c>
      <c r="E54" t="s">
        <v>60</v>
      </c>
      <c r="F54" s="64" t="e">
        <f>SUM((B54)/D54*100)</f>
        <v>#DIV/0!</v>
      </c>
    </row>
    <row r="55" spans="1:6" x14ac:dyDescent="0.2">
      <c r="A55"/>
      <c r="B55" s="53" t="s">
        <v>59</v>
      </c>
      <c r="C55"/>
      <c r="D55" s="53">
        <v>7</v>
      </c>
      <c r="E55"/>
      <c r="F55" s="50" t="str">
        <f>'Personal Manual'!F55</f>
        <v>Maximum 2023 PP Rate</v>
      </c>
    </row>
    <row r="56" spans="1:6" x14ac:dyDescent="0.2">
      <c r="A56"/>
      <c r="C56"/>
      <c r="D56"/>
      <c r="E56"/>
    </row>
    <row r="57" spans="1:6" x14ac:dyDescent="0.2">
      <c r="A57" s="52" t="s">
        <v>61</v>
      </c>
      <c r="C57"/>
      <c r="D57"/>
      <c r="E57"/>
    </row>
    <row r="58" spans="1:6" x14ac:dyDescent="0.2">
      <c r="A58"/>
      <c r="C58"/>
      <c r="D58"/>
      <c r="E58"/>
    </row>
    <row r="59" spans="1:6" x14ac:dyDescent="0.2">
      <c r="A59"/>
      <c r="C59"/>
      <c r="D59"/>
      <c r="E59"/>
    </row>
    <row r="60" spans="1:6" x14ac:dyDescent="0.2">
      <c r="A60"/>
      <c r="C60"/>
      <c r="D60"/>
      <c r="E60"/>
    </row>
    <row r="61" spans="1:6" x14ac:dyDescent="0.2">
      <c r="A61"/>
      <c r="C61"/>
      <c r="D61"/>
      <c r="E61"/>
    </row>
    <row r="62" spans="1:6" x14ac:dyDescent="0.2">
      <c r="A62"/>
      <c r="C62"/>
      <c r="D62"/>
      <c r="E62"/>
    </row>
    <row r="63" spans="1:6" x14ac:dyDescent="0.2">
      <c r="A63"/>
      <c r="C63"/>
      <c r="D63"/>
      <c r="E63"/>
    </row>
    <row r="64" spans="1:6" x14ac:dyDescent="0.2">
      <c r="A64"/>
      <c r="C64"/>
      <c r="D64"/>
      <c r="E64"/>
    </row>
    <row r="65" spans="1:6" x14ac:dyDescent="0.2">
      <c r="A65"/>
      <c r="C65"/>
      <c r="D65"/>
      <c r="E65"/>
    </row>
    <row r="66" spans="1:6" x14ac:dyDescent="0.2">
      <c r="A66"/>
      <c r="C66"/>
      <c r="D66"/>
      <c r="E66"/>
    </row>
    <row r="67" spans="1:6" x14ac:dyDescent="0.2">
      <c r="A67"/>
      <c r="C67"/>
      <c r="D67"/>
      <c r="E67"/>
    </row>
    <row r="68" spans="1:6" x14ac:dyDescent="0.2">
      <c r="A68"/>
      <c r="C68"/>
      <c r="D68"/>
      <c r="E68"/>
    </row>
    <row r="69" spans="1:6" x14ac:dyDescent="0.2">
      <c r="A69"/>
      <c r="C69"/>
      <c r="D69"/>
      <c r="E69"/>
    </row>
    <row r="70" spans="1:6" x14ac:dyDescent="0.2">
      <c r="A70"/>
      <c r="C70"/>
      <c r="D70"/>
      <c r="E70"/>
    </row>
    <row r="71" spans="1:6" x14ac:dyDescent="0.2">
      <c r="A71"/>
      <c r="C71"/>
      <c r="D71"/>
      <c r="E71"/>
    </row>
    <row r="72" spans="1:6" x14ac:dyDescent="0.2">
      <c r="A72"/>
      <c r="C72"/>
      <c r="D72"/>
      <c r="E72"/>
    </row>
    <row r="73" spans="1:6" x14ac:dyDescent="0.2">
      <c r="A73"/>
      <c r="C73"/>
      <c r="D73"/>
      <c r="E73"/>
    </row>
    <row r="74" spans="1:6" x14ac:dyDescent="0.2">
      <c r="A74"/>
      <c r="D74"/>
      <c r="E74" s="1"/>
    </row>
    <row r="75" spans="1:6" x14ac:dyDescent="0.2">
      <c r="A75"/>
      <c r="D75"/>
      <c r="E75" s="1"/>
    </row>
    <row r="76" spans="1:6" x14ac:dyDescent="0.2">
      <c r="F76" t="s">
        <v>3</v>
      </c>
    </row>
  </sheetData>
  <sheetProtection algorithmName="SHA-512" hashValue="+F7m0eDF25M67KH4RdjJeGoy6/gKVrxnrzQJ/wtdhEcFCa11K7JMDFemyqQZW+X9+AT8sS3BHFV6nc33+S/yAg==" saltValue="dc3qa9/ZSF91U2T5ACbnPQ==" spinCount="100000" sheet="1" objects="1" scenarios="1"/>
  <mergeCells count="2">
    <mergeCell ref="C42:D42"/>
    <mergeCell ref="C48:D48"/>
  </mergeCells>
  <phoneticPr fontId="15" type="noConversion"/>
  <pageMargins left="0.75" right="0.75" top="1" bottom="1" header="0.5" footer="0.5"/>
  <pageSetup scale="68" orientation="portrait" r:id="rId1"/>
  <headerFooter alignWithMargins="0">
    <oddHeader>&amp;LLF 2009EV
Rev. 07/2023&amp;C&amp;"Arial,Bold"&amp;12Personal Property Rate Calculation
-Based on Substitute Tax Rate&amp;R_________________________
Entity Name</oddHeader>
    <oddFooter>&amp;CPage 5 of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C29"/>
  <sheetViews>
    <sheetView workbookViewId="0">
      <selection activeCell="C30" sqref="C30"/>
    </sheetView>
  </sheetViews>
  <sheetFormatPr defaultRowHeight="12.75" x14ac:dyDescent="0.2"/>
  <cols>
    <col min="1" max="3" width="41.7109375" customWidth="1"/>
  </cols>
  <sheetData>
    <row r="1" spans="1:3" x14ac:dyDescent="0.2">
      <c r="A1" s="92"/>
      <c r="B1" s="92"/>
      <c r="C1" s="92"/>
    </row>
    <row r="3" spans="1:3" ht="15" x14ac:dyDescent="0.2">
      <c r="A3" s="89"/>
      <c r="B3" s="89"/>
      <c r="C3" s="89"/>
    </row>
    <row r="5" spans="1:3" x14ac:dyDescent="0.2">
      <c r="A5" s="107"/>
      <c r="B5" s="108"/>
      <c r="C5" s="108"/>
    </row>
    <row r="6" spans="1:3" x14ac:dyDescent="0.2">
      <c r="A6" s="108"/>
      <c r="B6" s="108"/>
      <c r="C6" s="108"/>
    </row>
    <row r="7" spans="1:3" x14ac:dyDescent="0.2">
      <c r="A7" s="108"/>
      <c r="B7" s="108"/>
      <c r="C7" s="108"/>
    </row>
    <row r="9" spans="1:3" ht="15" x14ac:dyDescent="0.2">
      <c r="A9" s="95"/>
      <c r="B9" s="96"/>
      <c r="C9" s="95"/>
    </row>
    <row r="10" spans="1:3" ht="15" x14ac:dyDescent="0.2">
      <c r="A10" s="97"/>
      <c r="B10" s="98"/>
      <c r="C10" s="97"/>
    </row>
    <row r="11" spans="1:3" ht="15" x14ac:dyDescent="0.25">
      <c r="A11" s="99"/>
      <c r="B11" s="100"/>
      <c r="C11" s="100"/>
    </row>
    <row r="12" spans="1:3" ht="15" x14ac:dyDescent="0.25">
      <c r="A12" s="99"/>
      <c r="B12" s="101"/>
      <c r="C12" s="101"/>
    </row>
    <row r="14" spans="1:3" x14ac:dyDescent="0.2">
      <c r="A14" s="102"/>
      <c r="B14" s="103"/>
      <c r="C14" s="103"/>
    </row>
    <row r="15" spans="1:3" x14ac:dyDescent="0.2">
      <c r="A15" s="102"/>
      <c r="B15" s="103"/>
      <c r="C15" s="103"/>
    </row>
    <row r="16" spans="1:3" x14ac:dyDescent="0.2">
      <c r="A16" s="102"/>
      <c r="B16" s="103"/>
      <c r="C16" s="103"/>
    </row>
    <row r="17" spans="1:3" x14ac:dyDescent="0.2">
      <c r="A17" s="104"/>
      <c r="B17" s="105"/>
      <c r="C17" s="105"/>
    </row>
    <row r="18" spans="1:3" x14ac:dyDescent="0.2">
      <c r="A18" s="106"/>
      <c r="B18" s="106"/>
      <c r="C18" s="106"/>
    </row>
    <row r="22" spans="1:3" ht="19.5" x14ac:dyDescent="0.2">
      <c r="A22" s="88"/>
    </row>
    <row r="24" spans="1:3" ht="15" x14ac:dyDescent="0.2">
      <c r="A24" s="89"/>
    </row>
    <row r="25" spans="1:3" x14ac:dyDescent="0.2">
      <c r="A25" s="90"/>
    </row>
    <row r="26" spans="1:3" x14ac:dyDescent="0.2">
      <c r="A26" s="90"/>
    </row>
    <row r="27" spans="1:3" x14ac:dyDescent="0.2">
      <c r="A27" s="90"/>
    </row>
    <row r="28" spans="1:3" x14ac:dyDescent="0.2">
      <c r="A28" s="90"/>
    </row>
    <row r="29" spans="1:3" ht="15" x14ac:dyDescent="0.2">
      <c r="A29" s="91"/>
    </row>
  </sheetData>
  <phoneticPr fontId="15" type="noConversion"/>
  <printOptions gridLines="1" gridLinesSet="0"/>
  <pageMargins left="0.75" right="0.75" top="1" bottom="1" header="0.5" footer="0.5"/>
  <pageSetup scale="72"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A3" sqref="A3:C3"/>
    </sheetView>
  </sheetViews>
  <sheetFormatPr defaultRowHeight="12.75" x14ac:dyDescent="0.2"/>
  <sheetData/>
  <phoneticPr fontId="15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>
      <selection activeCell="A3" sqref="A3:C3"/>
    </sheetView>
  </sheetViews>
  <sheetFormatPr defaultRowHeight="12.75" x14ac:dyDescent="0.2"/>
  <sheetData/>
  <phoneticPr fontId="15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>
      <selection activeCell="A3" sqref="A3:C3"/>
    </sheetView>
  </sheetViews>
  <sheetFormatPr defaultRowHeight="12.75" x14ac:dyDescent="0.2"/>
  <sheetData/>
  <phoneticPr fontId="15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Real</vt:lpstr>
      <vt:lpstr>Personal Manual</vt:lpstr>
      <vt:lpstr>PP Compensating</vt:lpstr>
      <vt:lpstr>PP 4%</vt:lpstr>
      <vt:lpstr>PP Sub</vt:lpstr>
      <vt:lpstr>Sheet13</vt:lpstr>
      <vt:lpstr>Sheet14</vt:lpstr>
      <vt:lpstr>Sheet15</vt:lpstr>
      <vt:lpstr>Sheet16</vt:lpstr>
      <vt:lpstr>'Personal Manual'!Print_Area</vt:lpstr>
      <vt:lpstr>'PP 4%'!Print_Area</vt:lpstr>
      <vt:lpstr>'PP Compensating'!Print_Area</vt:lpstr>
      <vt:lpstr>'PP Sub'!Print_Area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taxrates</dc:title>
  <dc:subject>manual double check tax rates</dc:subject>
  <dc:creator>DLG User</dc:creator>
  <cp:lastModifiedBy>Morton, Rebecca D (DLG)</cp:lastModifiedBy>
  <cp:lastPrinted>2017-06-05T20:13:09Z</cp:lastPrinted>
  <dcterms:created xsi:type="dcterms:W3CDTF">1999-03-30T19:54:35Z</dcterms:created>
  <dcterms:modified xsi:type="dcterms:W3CDTF">2023-08-01T16:51:18Z</dcterms:modified>
</cp:coreProperties>
</file>